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915" windowHeight="8505" activeTab="4"/>
  </bookViews>
  <sheets>
    <sheet name="SUB18" sheetId="5" r:id="rId1"/>
    <sheet name="18" sheetId="8" r:id="rId2"/>
    <sheet name="PTOS" sheetId="2" r:id="rId3"/>
    <sheet name="Prov" sheetId="7" r:id="rId4"/>
    <sheet name="SUB18 (2)" sheetId="10" r:id="rId5"/>
  </sheets>
  <calcPr calcId="144525"/>
</workbook>
</file>

<file path=xl/calcChain.xml><?xml version="1.0" encoding="utf-8"?>
<calcChain xmlns="http://schemas.openxmlformats.org/spreadsheetml/2006/main">
  <c r="G18" i="10" l="1"/>
  <c r="L18" i="10" s="1"/>
  <c r="F18" i="10"/>
  <c r="K18" i="10" s="1"/>
  <c r="E18" i="10"/>
  <c r="J18" i="10" s="1"/>
  <c r="D18" i="10"/>
  <c r="I18" i="10" s="1"/>
  <c r="C18" i="10"/>
  <c r="H18" i="10" s="1"/>
  <c r="M18" i="10" s="1"/>
  <c r="B18" i="10"/>
  <c r="G6" i="10"/>
  <c r="L6" i="10" s="1"/>
  <c r="F6" i="10"/>
  <c r="K6" i="10" s="1"/>
  <c r="E6" i="10"/>
  <c r="J6" i="10" s="1"/>
  <c r="D6" i="10"/>
  <c r="I6" i="10" s="1"/>
  <c r="C6" i="10"/>
  <c r="H6" i="10" s="1"/>
  <c r="B6" i="10"/>
  <c r="L11" i="10"/>
  <c r="H11" i="10"/>
  <c r="G11" i="10"/>
  <c r="F11" i="10"/>
  <c r="K11" i="10" s="1"/>
  <c r="E11" i="10"/>
  <c r="J11" i="10" s="1"/>
  <c r="D11" i="10"/>
  <c r="I11" i="10" s="1"/>
  <c r="C11" i="10"/>
  <c r="B11" i="10"/>
  <c r="G7" i="10"/>
  <c r="L7" i="10" s="1"/>
  <c r="F7" i="10"/>
  <c r="K7" i="10" s="1"/>
  <c r="E7" i="10"/>
  <c r="J7" i="10" s="1"/>
  <c r="D7" i="10"/>
  <c r="I7" i="10" s="1"/>
  <c r="C7" i="10"/>
  <c r="H7" i="10" s="1"/>
  <c r="B7" i="10"/>
  <c r="G21" i="10"/>
  <c r="L21" i="10" s="1"/>
  <c r="F21" i="10"/>
  <c r="K21" i="10" s="1"/>
  <c r="E21" i="10"/>
  <c r="J21" i="10" s="1"/>
  <c r="D21" i="10"/>
  <c r="I21" i="10" s="1"/>
  <c r="C21" i="10"/>
  <c r="H21" i="10" s="1"/>
  <c r="B21" i="10"/>
  <c r="G23" i="10"/>
  <c r="L23" i="10" s="1"/>
  <c r="F23" i="10"/>
  <c r="K23" i="10" s="1"/>
  <c r="E23" i="10"/>
  <c r="J23" i="10" s="1"/>
  <c r="D23" i="10"/>
  <c r="I23" i="10" s="1"/>
  <c r="C23" i="10"/>
  <c r="H23" i="10" s="1"/>
  <c r="B23" i="10"/>
  <c r="L16" i="10"/>
  <c r="H16" i="10"/>
  <c r="G16" i="10"/>
  <c r="F16" i="10"/>
  <c r="K16" i="10" s="1"/>
  <c r="E16" i="10"/>
  <c r="J16" i="10" s="1"/>
  <c r="D16" i="10"/>
  <c r="I16" i="10" s="1"/>
  <c r="C16" i="10"/>
  <c r="B16" i="10"/>
  <c r="G14" i="10"/>
  <c r="L14" i="10" s="1"/>
  <c r="F14" i="10"/>
  <c r="K14" i="10" s="1"/>
  <c r="E14" i="10"/>
  <c r="J14" i="10" s="1"/>
  <c r="D14" i="10"/>
  <c r="I14" i="10" s="1"/>
  <c r="C14" i="10"/>
  <c r="H14" i="10" s="1"/>
  <c r="B14" i="10"/>
  <c r="G19" i="10"/>
  <c r="L19" i="10" s="1"/>
  <c r="F19" i="10"/>
  <c r="K19" i="10" s="1"/>
  <c r="E19" i="10"/>
  <c r="J19" i="10" s="1"/>
  <c r="D19" i="10"/>
  <c r="I19" i="10" s="1"/>
  <c r="C19" i="10"/>
  <c r="H19" i="10" s="1"/>
  <c r="B19" i="10"/>
  <c r="G22" i="10"/>
  <c r="L22" i="10" s="1"/>
  <c r="F22" i="10"/>
  <c r="K22" i="10" s="1"/>
  <c r="E22" i="10"/>
  <c r="J22" i="10" s="1"/>
  <c r="D22" i="10"/>
  <c r="I22" i="10" s="1"/>
  <c r="C22" i="10"/>
  <c r="H22" i="10" s="1"/>
  <c r="B22" i="10"/>
  <c r="L9" i="10"/>
  <c r="H9" i="10"/>
  <c r="G9" i="10"/>
  <c r="F9" i="10"/>
  <c r="K9" i="10" s="1"/>
  <c r="E9" i="10"/>
  <c r="J9" i="10" s="1"/>
  <c r="D9" i="10"/>
  <c r="I9" i="10" s="1"/>
  <c r="C9" i="10"/>
  <c r="B9" i="10"/>
  <c r="G10" i="10"/>
  <c r="L10" i="10" s="1"/>
  <c r="F10" i="10"/>
  <c r="K10" i="10" s="1"/>
  <c r="E10" i="10"/>
  <c r="J10" i="10" s="1"/>
  <c r="D10" i="10"/>
  <c r="I10" i="10" s="1"/>
  <c r="C10" i="10"/>
  <c r="H10" i="10" s="1"/>
  <c r="B10" i="10"/>
  <c r="G5" i="10"/>
  <c r="L5" i="10" s="1"/>
  <c r="F5" i="10"/>
  <c r="K5" i="10" s="1"/>
  <c r="E5" i="10"/>
  <c r="J5" i="10" s="1"/>
  <c r="D5" i="10"/>
  <c r="I5" i="10" s="1"/>
  <c r="C5" i="10"/>
  <c r="H5" i="10" s="1"/>
  <c r="B5" i="10"/>
  <c r="G12" i="10"/>
  <c r="L12" i="10" s="1"/>
  <c r="F12" i="10"/>
  <c r="K12" i="10" s="1"/>
  <c r="E12" i="10"/>
  <c r="J12" i="10" s="1"/>
  <c r="D12" i="10"/>
  <c r="I12" i="10" s="1"/>
  <c r="C12" i="10"/>
  <c r="H12" i="10" s="1"/>
  <c r="B12" i="10"/>
  <c r="G17" i="10"/>
  <c r="L17" i="10" s="1"/>
  <c r="F17" i="10"/>
  <c r="K17" i="10" s="1"/>
  <c r="E17" i="10"/>
  <c r="J17" i="10" s="1"/>
  <c r="D17" i="10"/>
  <c r="I17" i="10" s="1"/>
  <c r="C17" i="10"/>
  <c r="H17" i="10" s="1"/>
  <c r="B17" i="10"/>
  <c r="G24" i="10"/>
  <c r="L24" i="10" s="1"/>
  <c r="F24" i="10"/>
  <c r="K24" i="10" s="1"/>
  <c r="E24" i="10"/>
  <c r="J24" i="10" s="1"/>
  <c r="D24" i="10"/>
  <c r="I24" i="10" s="1"/>
  <c r="C24" i="10"/>
  <c r="H24" i="10" s="1"/>
  <c r="B24" i="10"/>
  <c r="G15" i="10"/>
  <c r="L15" i="10" s="1"/>
  <c r="F15" i="10"/>
  <c r="K15" i="10" s="1"/>
  <c r="E15" i="10"/>
  <c r="J15" i="10" s="1"/>
  <c r="D15" i="10"/>
  <c r="I15" i="10" s="1"/>
  <c r="C15" i="10"/>
  <c r="H15" i="10" s="1"/>
  <c r="B15" i="10"/>
  <c r="G8" i="10"/>
  <c r="L8" i="10" s="1"/>
  <c r="F8" i="10"/>
  <c r="K8" i="10" s="1"/>
  <c r="E8" i="10"/>
  <c r="J8" i="10" s="1"/>
  <c r="D8" i="10"/>
  <c r="I8" i="10" s="1"/>
  <c r="C8" i="10"/>
  <c r="H8" i="10" s="1"/>
  <c r="B8" i="10"/>
  <c r="G20" i="10"/>
  <c r="L20" i="10" s="1"/>
  <c r="F20" i="10"/>
  <c r="K20" i="10" s="1"/>
  <c r="E20" i="10"/>
  <c r="J20" i="10" s="1"/>
  <c r="D20" i="10"/>
  <c r="I20" i="10" s="1"/>
  <c r="C20" i="10"/>
  <c r="H20" i="10" s="1"/>
  <c r="B20" i="10"/>
  <c r="G13" i="10"/>
  <c r="L13" i="10" s="1"/>
  <c r="F13" i="10"/>
  <c r="K13" i="10" s="1"/>
  <c r="E13" i="10"/>
  <c r="J13" i="10" s="1"/>
  <c r="D13" i="10"/>
  <c r="I13" i="10" s="1"/>
  <c r="C13" i="10"/>
  <c r="H13" i="10" s="1"/>
  <c r="B13" i="10"/>
  <c r="M13" i="10" l="1"/>
  <c r="M24" i="10"/>
  <c r="M10" i="10"/>
  <c r="N10" i="10" s="1"/>
  <c r="M14" i="10"/>
  <c r="M7" i="10"/>
  <c r="M8" i="10"/>
  <c r="M12" i="10"/>
  <c r="M22" i="10"/>
  <c r="M23" i="10"/>
  <c r="M6" i="10"/>
  <c r="M17" i="10"/>
  <c r="M15" i="10"/>
  <c r="M5" i="10"/>
  <c r="M19" i="10"/>
  <c r="M21" i="10"/>
  <c r="N7" i="10"/>
  <c r="M20" i="10"/>
  <c r="N12" i="10"/>
  <c r="M9" i="10"/>
  <c r="N14" i="10" s="1"/>
  <c r="N22" i="10"/>
  <c r="M16" i="10"/>
  <c r="N23" i="10"/>
  <c r="M11" i="10"/>
  <c r="N11" i="10" s="1"/>
  <c r="N6" i="10"/>
  <c r="N18" i="10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N16" i="10" l="1"/>
  <c r="N9" i="10"/>
  <c r="N20" i="10"/>
  <c r="N21" i="10"/>
  <c r="N19" i="10"/>
  <c r="N5" i="10"/>
  <c r="N15" i="10"/>
  <c r="N17" i="10"/>
  <c r="N24" i="10"/>
  <c r="N13" i="10"/>
  <c r="N8" i="10"/>
  <c r="P21" i="8"/>
  <c r="O21" i="8"/>
  <c r="N21" i="8"/>
  <c r="M21" i="8"/>
  <c r="L21" i="8"/>
  <c r="P20" i="8"/>
  <c r="O20" i="8"/>
  <c r="N20" i="8"/>
  <c r="M20" i="8"/>
  <c r="L20" i="8"/>
  <c r="P19" i="8"/>
  <c r="O19" i="8"/>
  <c r="N19" i="8"/>
  <c r="M19" i="8"/>
  <c r="L19" i="8"/>
  <c r="P18" i="8"/>
  <c r="O18" i="8"/>
  <c r="N18" i="8"/>
  <c r="M18" i="8"/>
  <c r="L18" i="8"/>
  <c r="P17" i="8"/>
  <c r="O17" i="8"/>
  <c r="N17" i="8"/>
  <c r="M17" i="8"/>
  <c r="L17" i="8"/>
  <c r="P16" i="8"/>
  <c r="O16" i="8"/>
  <c r="N16" i="8"/>
  <c r="M16" i="8"/>
  <c r="L16" i="8"/>
  <c r="P15" i="8"/>
  <c r="O15" i="8"/>
  <c r="N15" i="8"/>
  <c r="M15" i="8"/>
  <c r="L15" i="8"/>
  <c r="P14" i="8"/>
  <c r="O14" i="8"/>
  <c r="N14" i="8"/>
  <c r="M14" i="8"/>
  <c r="L14" i="8"/>
  <c r="P13" i="8"/>
  <c r="O13" i="8"/>
  <c r="N13" i="8"/>
  <c r="M13" i="8"/>
  <c r="L13" i="8"/>
  <c r="P12" i="8"/>
  <c r="O12" i="8"/>
  <c r="N12" i="8"/>
  <c r="M12" i="8"/>
  <c r="L12" i="8"/>
  <c r="P11" i="8"/>
  <c r="O11" i="8"/>
  <c r="N11" i="8"/>
  <c r="M11" i="8"/>
  <c r="L11" i="8"/>
  <c r="P10" i="8"/>
  <c r="O10" i="8"/>
  <c r="N10" i="8"/>
  <c r="M10" i="8"/>
  <c r="L10" i="8"/>
  <c r="P9" i="8"/>
  <c r="O9" i="8"/>
  <c r="N9" i="8"/>
  <c r="M9" i="8"/>
  <c r="L9" i="8"/>
  <c r="P8" i="8"/>
  <c r="O8" i="8"/>
  <c r="N8" i="8"/>
  <c r="M8" i="8"/>
  <c r="L8" i="8"/>
  <c r="P7" i="8"/>
  <c r="O7" i="8"/>
  <c r="N7" i="8"/>
  <c r="M7" i="8"/>
  <c r="L7" i="8"/>
  <c r="P6" i="8"/>
  <c r="O6" i="8"/>
  <c r="N6" i="8"/>
  <c r="M6" i="8"/>
  <c r="L6" i="8"/>
  <c r="P5" i="8"/>
  <c r="O5" i="8"/>
  <c r="N5" i="8"/>
  <c r="M5" i="8"/>
  <c r="L5" i="8"/>
  <c r="P4" i="8"/>
  <c r="O4" i="8"/>
  <c r="N4" i="8"/>
  <c r="M4" i="8"/>
  <c r="L4" i="8"/>
  <c r="P3" i="8"/>
  <c r="O3" i="8"/>
  <c r="N3" i="8"/>
  <c r="M3" i="8"/>
  <c r="L3" i="8"/>
  <c r="P2" i="8"/>
  <c r="O2" i="8"/>
  <c r="N2" i="8"/>
  <c r="M2" i="8"/>
  <c r="L2" i="8"/>
  <c r="G5" i="5" l="1"/>
  <c r="G7" i="5"/>
  <c r="G9" i="5"/>
  <c r="G11" i="5"/>
  <c r="G13" i="5"/>
  <c r="G15" i="5"/>
  <c r="G17" i="5"/>
  <c r="G19" i="5"/>
  <c r="G21" i="5"/>
  <c r="G23" i="5"/>
  <c r="G6" i="5"/>
  <c r="G8" i="5"/>
  <c r="G10" i="5"/>
  <c r="G12" i="5"/>
  <c r="G14" i="5"/>
  <c r="G16" i="5"/>
  <c r="G18" i="5"/>
  <c r="G20" i="5"/>
  <c r="G22" i="5"/>
  <c r="G24" i="5"/>
  <c r="D6" i="5"/>
  <c r="D8" i="5"/>
  <c r="D10" i="5"/>
  <c r="D12" i="5"/>
  <c r="D14" i="5"/>
  <c r="D16" i="5"/>
  <c r="D18" i="5"/>
  <c r="D20" i="5"/>
  <c r="D22" i="5"/>
  <c r="D24" i="5"/>
  <c r="D5" i="5"/>
  <c r="D7" i="5"/>
  <c r="D9" i="5"/>
  <c r="D11" i="5"/>
  <c r="D13" i="5"/>
  <c r="D15" i="5"/>
  <c r="D17" i="5"/>
  <c r="D19" i="5"/>
  <c r="D21" i="5"/>
  <c r="D23" i="5"/>
  <c r="F6" i="5"/>
  <c r="F8" i="5"/>
  <c r="F10" i="5"/>
  <c r="F12" i="5"/>
  <c r="F14" i="5"/>
  <c r="F16" i="5"/>
  <c r="F18" i="5"/>
  <c r="F20" i="5"/>
  <c r="F22" i="5"/>
  <c r="F24" i="5"/>
  <c r="F5" i="5"/>
  <c r="F7" i="5"/>
  <c r="F9" i="5"/>
  <c r="F11" i="5"/>
  <c r="F13" i="5"/>
  <c r="F15" i="5"/>
  <c r="F17" i="5"/>
  <c r="F19" i="5"/>
  <c r="F21" i="5"/>
  <c r="F23" i="5"/>
  <c r="E5" i="5"/>
  <c r="E7" i="5"/>
  <c r="E9" i="5"/>
  <c r="E11" i="5"/>
  <c r="E13" i="5"/>
  <c r="E15" i="5"/>
  <c r="E17" i="5"/>
  <c r="E19" i="5"/>
  <c r="E21" i="5"/>
  <c r="E23" i="5"/>
  <c r="E6" i="5"/>
  <c r="E8" i="5"/>
  <c r="E10" i="5"/>
  <c r="E12" i="5"/>
  <c r="E14" i="5"/>
  <c r="E16" i="5"/>
  <c r="E18" i="5"/>
  <c r="E20" i="5"/>
  <c r="E22" i="5"/>
  <c r="E24" i="5"/>
  <c r="C5" i="5"/>
  <c r="C9" i="5"/>
  <c r="C13" i="5"/>
  <c r="C19" i="5"/>
  <c r="C21" i="5"/>
  <c r="C23" i="5"/>
  <c r="C7" i="5"/>
  <c r="C11" i="5"/>
  <c r="C15" i="5"/>
  <c r="C17" i="5"/>
  <c r="C6" i="5"/>
  <c r="C8" i="5"/>
  <c r="C10" i="5"/>
  <c r="C12" i="5"/>
  <c r="C14" i="5"/>
  <c r="C16" i="5"/>
  <c r="C18" i="5"/>
  <c r="C20" i="5"/>
  <c r="C22" i="5"/>
  <c r="C24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M18" i="5" l="1"/>
  <c r="M20" i="5"/>
  <c r="M22" i="5"/>
  <c r="M24" i="5"/>
  <c r="M8" i="5"/>
  <c r="M10" i="5"/>
  <c r="M12" i="5"/>
  <c r="M14" i="5"/>
  <c r="M16" i="5"/>
  <c r="M7" i="5"/>
  <c r="M9" i="5"/>
  <c r="M11" i="5"/>
  <c r="M5" i="5"/>
  <c r="M13" i="5"/>
  <c r="M15" i="5"/>
  <c r="M17" i="5"/>
  <c r="M19" i="5"/>
  <c r="M21" i="5"/>
  <c r="M23" i="5"/>
  <c r="M6" i="5"/>
  <c r="N23" i="5" l="1"/>
  <c r="N5" i="5"/>
  <c r="N17" i="5"/>
  <c r="N21" i="5"/>
  <c r="N24" i="5"/>
  <c r="N6" i="5"/>
  <c r="N19" i="5"/>
  <c r="N13" i="5"/>
  <c r="N22" i="5"/>
  <c r="N20" i="5"/>
  <c r="N18" i="5"/>
  <c r="N15" i="5"/>
  <c r="N9" i="5"/>
  <c r="N16" i="5"/>
  <c r="N14" i="5"/>
  <c r="N11" i="5"/>
  <c r="N7" i="5"/>
  <c r="N12" i="5"/>
  <c r="N10" i="5"/>
  <c r="N8" i="5"/>
</calcChain>
</file>

<file path=xl/sharedStrings.xml><?xml version="1.0" encoding="utf-8"?>
<sst xmlns="http://schemas.openxmlformats.org/spreadsheetml/2006/main" count="226" uniqueCount="43">
  <si>
    <t>CANT</t>
  </si>
  <si>
    <t>PROVINCIAS</t>
  </si>
  <si>
    <t>ORO</t>
  </si>
  <si>
    <t>PLATA</t>
  </si>
  <si>
    <t>BRONCE</t>
  </si>
  <si>
    <r>
      <t>5</t>
    </r>
    <r>
      <rPr>
        <vertAlign val="superscript"/>
        <sz val="11"/>
        <color theme="1"/>
        <rFont val="Calibri"/>
        <family val="2"/>
        <scheme val="minor"/>
      </rPr>
      <t>TO</t>
    </r>
  </si>
  <si>
    <r>
      <t>7</t>
    </r>
    <r>
      <rPr>
        <vertAlign val="superscript"/>
        <sz val="11"/>
        <color theme="1"/>
        <rFont val="Calibri"/>
        <family val="2"/>
        <scheme val="minor"/>
      </rPr>
      <t>MO</t>
    </r>
  </si>
  <si>
    <t>FEDERACION ECUATORIANA DE JUDO</t>
  </si>
  <si>
    <t>TOTAL</t>
  </si>
  <si>
    <t>PUESTO</t>
  </si>
  <si>
    <t>CUADRO DE MEDALLAS</t>
  </si>
  <si>
    <t>CUADRO DE PUNTAJE</t>
  </si>
  <si>
    <t>AZUAY</t>
  </si>
  <si>
    <t>PICHINCHA</t>
  </si>
  <si>
    <t>CARCHI</t>
  </si>
  <si>
    <t>LOS RIOS</t>
  </si>
  <si>
    <t>CAÑAR</t>
  </si>
  <si>
    <t>BOLIVAR</t>
  </si>
  <si>
    <t>GUAYAS</t>
  </si>
  <si>
    <t>EL ORO</t>
  </si>
  <si>
    <t>CHIMBORAZO</t>
  </si>
  <si>
    <t>ESMERALDAS</t>
  </si>
  <si>
    <t>IMBABURA</t>
  </si>
  <si>
    <t>LOJA</t>
  </si>
  <si>
    <t>MANABI</t>
  </si>
  <si>
    <t>NAPO</t>
  </si>
  <si>
    <t>ORELLANA</t>
  </si>
  <si>
    <t>PASTAZA</t>
  </si>
  <si>
    <t>SUCUMBIOS</t>
  </si>
  <si>
    <t>SANTO DOMINGO</t>
  </si>
  <si>
    <t>TUNGURAHUA</t>
  </si>
  <si>
    <t>´+70</t>
  </si>
  <si>
    <t>KG</t>
  </si>
  <si>
    <t>O</t>
  </si>
  <si>
    <t>P</t>
  </si>
  <si>
    <t>B</t>
  </si>
  <si>
    <t>MORONA S</t>
  </si>
  <si>
    <t>´+90</t>
  </si>
  <si>
    <t>EQUIPO</t>
  </si>
  <si>
    <r>
      <t>7</t>
    </r>
    <r>
      <rPr>
        <vertAlign val="superscript"/>
        <sz val="11"/>
        <color theme="1"/>
        <rFont val="Calibri"/>
        <family val="2"/>
        <scheme val="minor"/>
      </rPr>
      <t>mo</t>
    </r>
  </si>
  <si>
    <r>
      <t>5</t>
    </r>
    <r>
      <rPr>
        <vertAlign val="superscript"/>
        <sz val="11"/>
        <color theme="1"/>
        <rFont val="Calibri"/>
        <family val="2"/>
        <scheme val="minor"/>
      </rPr>
      <t>to</t>
    </r>
  </si>
  <si>
    <t>JUEGOS NACIONALES SUB18</t>
  </si>
  <si>
    <t>JUEGOS NACIONALES SUB18. Escuela de Voleibol F.D.G. 11-09-2017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</si>
</sst>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Protection="1">
      <protection locked="0"/>
    </xf>
    <xf numFmtId="0" fontId="0" fillId="5" borderId="0" xfId="0" applyFill="1"/>
    <xf numFmtId="0" fontId="2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5" borderId="1" xfId="0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0" fillId="5" borderId="1" xfId="0" applyFill="1" applyBorder="1" applyAlignment="1">
      <alignment horizontal="center" shrinkToFit="1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0" fillId="4" borderId="0" xfId="0" applyFill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6"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P11" sqref="P11"/>
    </sheetView>
  </sheetViews>
  <sheetFormatPr baseColWidth="10" defaultRowHeight="15" x14ac:dyDescent="0.25"/>
  <cols>
    <col min="1" max="1" width="5.85546875" customWidth="1"/>
    <col min="2" max="2" width="20.7109375" customWidth="1"/>
    <col min="3" max="4" width="7.28515625" customWidth="1"/>
    <col min="5" max="5" width="8.28515625" customWidth="1"/>
    <col min="6" max="9" width="7.28515625" customWidth="1"/>
    <col min="10" max="10" width="8.28515625" customWidth="1"/>
    <col min="11" max="12" width="7.28515625" customWidth="1"/>
    <col min="13" max="13" width="6.5703125" customWidth="1"/>
    <col min="14" max="14" width="7.85546875" customWidth="1"/>
  </cols>
  <sheetData>
    <row r="1" spans="1:14" x14ac:dyDescent="0.25">
      <c r="A1" s="27" t="s">
        <v>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25">
      <c r="A2" s="27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5">
      <c r="A3" s="27" t="s">
        <v>10</v>
      </c>
      <c r="B3" s="27"/>
      <c r="C3" s="27"/>
      <c r="D3" s="27"/>
      <c r="E3" s="27"/>
      <c r="F3" s="27"/>
      <c r="G3" s="27"/>
      <c r="H3" s="27" t="s">
        <v>11</v>
      </c>
      <c r="I3" s="27"/>
      <c r="J3" s="27"/>
      <c r="K3" s="27"/>
      <c r="L3" s="27"/>
      <c r="M3" s="4"/>
      <c r="N3" s="4"/>
    </row>
    <row r="4" spans="1:14" ht="17.25" x14ac:dyDescent="0.25">
      <c r="A4" s="8" t="s">
        <v>0</v>
      </c>
      <c r="B4" s="8" t="s">
        <v>1</v>
      </c>
      <c r="C4" s="5" t="s">
        <v>2</v>
      </c>
      <c r="D4" s="6" t="s">
        <v>3</v>
      </c>
      <c r="E4" s="7" t="s">
        <v>4</v>
      </c>
      <c r="F4" s="8" t="s">
        <v>5</v>
      </c>
      <c r="G4" s="9" t="s">
        <v>6</v>
      </c>
      <c r="H4" s="10" t="s">
        <v>2</v>
      </c>
      <c r="I4" s="6" t="s">
        <v>3</v>
      </c>
      <c r="J4" s="7" t="s">
        <v>4</v>
      </c>
      <c r="K4" s="8" t="s">
        <v>5</v>
      </c>
      <c r="L4" s="8" t="s">
        <v>6</v>
      </c>
      <c r="M4" s="11" t="s">
        <v>8</v>
      </c>
      <c r="N4" s="11" t="s">
        <v>9</v>
      </c>
    </row>
    <row r="5" spans="1:14" x14ac:dyDescent="0.25">
      <c r="A5" s="8">
        <v>1</v>
      </c>
      <c r="B5" s="14" t="str">
        <f>'18'!K2</f>
        <v>AZUAY</v>
      </c>
      <c r="C5" s="24">
        <f>'18'!L2</f>
        <v>0</v>
      </c>
      <c r="D5" s="24">
        <f>'18'!M2</f>
        <v>1</v>
      </c>
      <c r="E5" s="24">
        <f>'18'!N2</f>
        <v>0</v>
      </c>
      <c r="F5" s="24">
        <f>'18'!O2</f>
        <v>4</v>
      </c>
      <c r="G5" s="25">
        <f>'18'!P2</f>
        <v>5</v>
      </c>
      <c r="H5" s="12">
        <f>IF(C5&lt;&gt;"",C5*PTOS!$B$1,"")</f>
        <v>0</v>
      </c>
      <c r="I5" s="13">
        <f>IF(D5&lt;&gt;"",D5*PTOS!$B$2,"")</f>
        <v>20</v>
      </c>
      <c r="J5" s="13">
        <f>IF(E5&lt;&gt;"",E5*PTOS!$B$3,"")</f>
        <v>0</v>
      </c>
      <c r="K5" s="13">
        <f>IF(F5&lt;&gt;"",F5*PTOS!$B$5,"")</f>
        <v>44</v>
      </c>
      <c r="L5" s="13">
        <f>IF(G5&lt;&gt;"",G5*PTOS!$B$7,"")</f>
        <v>15</v>
      </c>
      <c r="M5" s="13">
        <f t="shared" ref="M5:M24" si="0">SUM(H5:L5)</f>
        <v>79</v>
      </c>
      <c r="N5" s="13">
        <f>_xlfn.RANK.EQ(M5,$M$5:$M$24,0)</f>
        <v>9</v>
      </c>
    </row>
    <row r="6" spans="1:14" x14ac:dyDescent="0.25">
      <c r="A6" s="8">
        <v>2</v>
      </c>
      <c r="B6" s="14" t="str">
        <f>'18'!K3</f>
        <v>BOLIVAR</v>
      </c>
      <c r="C6" s="24">
        <f>'18'!L3</f>
        <v>0</v>
      </c>
      <c r="D6" s="24">
        <f>'18'!M3</f>
        <v>0</v>
      </c>
      <c r="E6" s="24">
        <f>'18'!N3</f>
        <v>1</v>
      </c>
      <c r="F6" s="24">
        <f>'18'!O3</f>
        <v>1</v>
      </c>
      <c r="G6" s="25">
        <f>'18'!P3</f>
        <v>2</v>
      </c>
      <c r="H6" s="12">
        <f>IF(C6&lt;&gt;"",C6*PTOS!$B$1,"")</f>
        <v>0</v>
      </c>
      <c r="I6" s="13">
        <f>IF(D6&lt;&gt;"",D6*PTOS!$B$2,"")</f>
        <v>0</v>
      </c>
      <c r="J6" s="13">
        <f>IF(E6&lt;&gt;"",E6*PTOS!$B$3,"")</f>
        <v>17</v>
      </c>
      <c r="K6" s="13">
        <f>IF(F6&lt;&gt;"",F6*PTOS!$B$5,"")</f>
        <v>11</v>
      </c>
      <c r="L6" s="13">
        <f>IF(G6&lt;&gt;"",G6*PTOS!$B$7,"")</f>
        <v>6</v>
      </c>
      <c r="M6" s="13">
        <f t="shared" si="0"/>
        <v>34</v>
      </c>
      <c r="N6" s="13">
        <f t="shared" ref="N6:N24" si="1">_xlfn.RANK.EQ(M6,$M$5:$M$24,0)</f>
        <v>16</v>
      </c>
    </row>
    <row r="7" spans="1:14" x14ac:dyDescent="0.25">
      <c r="A7" s="8">
        <v>3</v>
      </c>
      <c r="B7" s="14" t="str">
        <f>'18'!K4</f>
        <v>CAÑAR</v>
      </c>
      <c r="C7" s="24">
        <f>'18'!L4</f>
        <v>0</v>
      </c>
      <c r="D7" s="24">
        <f>'18'!M4</f>
        <v>0</v>
      </c>
      <c r="E7" s="24">
        <f>'18'!N4</f>
        <v>5</v>
      </c>
      <c r="F7" s="24">
        <f>'18'!O4</f>
        <v>7</v>
      </c>
      <c r="G7" s="25">
        <f>'18'!P4</f>
        <v>3</v>
      </c>
      <c r="H7" s="12">
        <f>IF(C7&lt;&gt;"",C7*PTOS!$B$1,"")</f>
        <v>0</v>
      </c>
      <c r="I7" s="13">
        <f>IF(D7&lt;&gt;"",D7*PTOS!$B$2,"")</f>
        <v>0</v>
      </c>
      <c r="J7" s="13">
        <f>IF(E7&lt;&gt;"",E7*PTOS!$B$3,"")</f>
        <v>85</v>
      </c>
      <c r="K7" s="13">
        <f>IF(F7&lt;&gt;"",F7*PTOS!$B$5,"")</f>
        <v>77</v>
      </c>
      <c r="L7" s="13">
        <f>IF(G7&lt;&gt;"",G7*PTOS!$B$7,"")</f>
        <v>9</v>
      </c>
      <c r="M7" s="13">
        <f t="shared" si="0"/>
        <v>171</v>
      </c>
      <c r="N7" s="13">
        <f t="shared" si="1"/>
        <v>4</v>
      </c>
    </row>
    <row r="8" spans="1:14" x14ac:dyDescent="0.25">
      <c r="A8" s="8">
        <v>4</v>
      </c>
      <c r="B8" s="14" t="str">
        <f>'18'!K5</f>
        <v>CARCHI</v>
      </c>
      <c r="C8" s="24">
        <f>'18'!L5</f>
        <v>0</v>
      </c>
      <c r="D8" s="24">
        <f>'18'!M5</f>
        <v>1</v>
      </c>
      <c r="E8" s="24">
        <f>'18'!N5</f>
        <v>2</v>
      </c>
      <c r="F8" s="24">
        <f>'18'!O5</f>
        <v>1</v>
      </c>
      <c r="G8" s="25">
        <f>'18'!P5</f>
        <v>1</v>
      </c>
      <c r="H8" s="12">
        <f>IF(C8&lt;&gt;"",C8*PTOS!$B$1,"")</f>
        <v>0</v>
      </c>
      <c r="I8" s="13">
        <f>IF(D8&lt;&gt;"",D8*PTOS!$B$2,"")</f>
        <v>20</v>
      </c>
      <c r="J8" s="13">
        <f>IF(E8&lt;&gt;"",E8*PTOS!$B$3,"")</f>
        <v>34</v>
      </c>
      <c r="K8" s="13">
        <f>IF(F8&lt;&gt;"",F8*PTOS!$B$5,"")</f>
        <v>11</v>
      </c>
      <c r="L8" s="13">
        <f>IF(G8&lt;&gt;"",G8*PTOS!$B$7,"")</f>
        <v>3</v>
      </c>
      <c r="M8" s="13">
        <f t="shared" si="0"/>
        <v>68</v>
      </c>
      <c r="N8" s="13">
        <f t="shared" si="1"/>
        <v>11</v>
      </c>
    </row>
    <row r="9" spans="1:14" x14ac:dyDescent="0.25">
      <c r="A9" s="8">
        <v>5</v>
      </c>
      <c r="B9" s="14" t="str">
        <f>'18'!K6</f>
        <v>CHIMBORAZO</v>
      </c>
      <c r="C9" s="24">
        <f>'18'!L6</f>
        <v>0</v>
      </c>
      <c r="D9" s="24">
        <f>'18'!M6</f>
        <v>0</v>
      </c>
      <c r="E9" s="24">
        <f>'18'!N6</f>
        <v>0</v>
      </c>
      <c r="F9" s="24">
        <f>'18'!O6</f>
        <v>0</v>
      </c>
      <c r="G9" s="25">
        <f>'18'!P6</f>
        <v>0</v>
      </c>
      <c r="H9" s="12">
        <f>IF(C9&lt;&gt;"",C9*PTOS!$B$1,"")</f>
        <v>0</v>
      </c>
      <c r="I9" s="13">
        <f>IF(D9&lt;&gt;"",D9*PTOS!$B$2,"")</f>
        <v>0</v>
      </c>
      <c r="J9" s="13">
        <f>IF(E9&lt;&gt;"",E9*PTOS!$B$3,"")</f>
        <v>0</v>
      </c>
      <c r="K9" s="13">
        <f>IF(F9&lt;&gt;"",F9*PTOS!$B$5,"")</f>
        <v>0</v>
      </c>
      <c r="L9" s="13">
        <f>IF(G9&lt;&gt;"",G9*PTOS!$B$7,"")</f>
        <v>0</v>
      </c>
      <c r="M9" s="13">
        <f t="shared" si="0"/>
        <v>0</v>
      </c>
      <c r="N9" s="13">
        <f t="shared" si="1"/>
        <v>20</v>
      </c>
    </row>
    <row r="10" spans="1:14" x14ac:dyDescent="0.25">
      <c r="A10" s="8">
        <v>6</v>
      </c>
      <c r="B10" s="14" t="str">
        <f>'18'!K7</f>
        <v>ESMERALDAS</v>
      </c>
      <c r="C10" s="24">
        <f>'18'!L7</f>
        <v>0</v>
      </c>
      <c r="D10" s="24">
        <f>'18'!M7</f>
        <v>1</v>
      </c>
      <c r="E10" s="24">
        <f>'18'!N7</f>
        <v>2</v>
      </c>
      <c r="F10" s="24">
        <f>'18'!O7</f>
        <v>0</v>
      </c>
      <c r="G10" s="25">
        <f>'18'!P7</f>
        <v>2</v>
      </c>
      <c r="H10" s="12">
        <f>IF(C10&lt;&gt;"",C10*PTOS!$B$1,"")</f>
        <v>0</v>
      </c>
      <c r="I10" s="13">
        <f>IF(D10&lt;&gt;"",D10*PTOS!$B$2,"")</f>
        <v>20</v>
      </c>
      <c r="J10" s="13">
        <f>IF(E10&lt;&gt;"",E10*PTOS!$B$3,"")</f>
        <v>34</v>
      </c>
      <c r="K10" s="13">
        <f>IF(F10&lt;&gt;"",F10*PTOS!$B$5,"")</f>
        <v>0</v>
      </c>
      <c r="L10" s="13">
        <f>IF(G10&lt;&gt;"",G10*PTOS!$B$7,"")</f>
        <v>6</v>
      </c>
      <c r="M10" s="13">
        <f t="shared" si="0"/>
        <v>60</v>
      </c>
      <c r="N10" s="13">
        <f t="shared" si="1"/>
        <v>13</v>
      </c>
    </row>
    <row r="11" spans="1:14" x14ac:dyDescent="0.25">
      <c r="A11" s="8">
        <v>7</v>
      </c>
      <c r="B11" s="14" t="str">
        <f>'18'!K8</f>
        <v>EL ORO</v>
      </c>
      <c r="C11" s="24">
        <f>'18'!L8</f>
        <v>1</v>
      </c>
      <c r="D11" s="24">
        <f>'18'!M8</f>
        <v>1</v>
      </c>
      <c r="E11" s="24">
        <f>'18'!N8</f>
        <v>3</v>
      </c>
      <c r="F11" s="24">
        <f>'18'!O8</f>
        <v>1</v>
      </c>
      <c r="G11" s="25">
        <f>'18'!P8</f>
        <v>2</v>
      </c>
      <c r="H11" s="12">
        <f>IF(C11&lt;&gt;"",C11*PTOS!$B$1,"")</f>
        <v>25</v>
      </c>
      <c r="I11" s="13">
        <f>IF(D11&lt;&gt;"",D11*PTOS!$B$2,"")</f>
        <v>20</v>
      </c>
      <c r="J11" s="13">
        <f>IF(E11&lt;&gt;"",E11*PTOS!$B$3,"")</f>
        <v>51</v>
      </c>
      <c r="K11" s="13">
        <f>IF(F11&lt;&gt;"",F11*PTOS!$B$5,"")</f>
        <v>11</v>
      </c>
      <c r="L11" s="13">
        <f>IF(G11&lt;&gt;"",G11*PTOS!$B$7,"")</f>
        <v>6</v>
      </c>
      <c r="M11" s="13">
        <f t="shared" si="0"/>
        <v>113</v>
      </c>
      <c r="N11" s="13">
        <f t="shared" si="1"/>
        <v>8</v>
      </c>
    </row>
    <row r="12" spans="1:14" x14ac:dyDescent="0.25">
      <c r="A12" s="8">
        <v>8</v>
      </c>
      <c r="B12" s="14" t="str">
        <f>'18'!K9</f>
        <v>GUAYAS</v>
      </c>
      <c r="C12" s="24">
        <f>'18'!L9</f>
        <v>4</v>
      </c>
      <c r="D12" s="24">
        <f>'18'!M9</f>
        <v>2</v>
      </c>
      <c r="E12" s="24">
        <f>'18'!N9</f>
        <v>7</v>
      </c>
      <c r="F12" s="24">
        <f>'18'!O9</f>
        <v>2</v>
      </c>
      <c r="G12" s="25">
        <f>'18'!P9</f>
        <v>1</v>
      </c>
      <c r="H12" s="12">
        <f>IF(C12&lt;&gt;"",C12*PTOS!$B$1,"")</f>
        <v>100</v>
      </c>
      <c r="I12" s="13">
        <f>IF(D12&lt;&gt;"",D12*PTOS!$B$2,"")</f>
        <v>40</v>
      </c>
      <c r="J12" s="13">
        <f>IF(E12&lt;&gt;"",E12*PTOS!$B$3,"")</f>
        <v>119</v>
      </c>
      <c r="K12" s="13">
        <f>IF(F12&lt;&gt;"",F12*PTOS!$B$5,"")</f>
        <v>22</v>
      </c>
      <c r="L12" s="13">
        <f>IF(G12&lt;&gt;"",G12*PTOS!$B$7,"")</f>
        <v>3</v>
      </c>
      <c r="M12" s="13">
        <f t="shared" si="0"/>
        <v>284</v>
      </c>
      <c r="N12" s="13">
        <f t="shared" si="1"/>
        <v>1</v>
      </c>
    </row>
    <row r="13" spans="1:14" x14ac:dyDescent="0.25">
      <c r="A13" s="8">
        <v>9</v>
      </c>
      <c r="B13" s="14" t="str">
        <f>'18'!K10</f>
        <v>IMBABURA</v>
      </c>
      <c r="C13" s="24">
        <f>'18'!L10</f>
        <v>0</v>
      </c>
      <c r="D13" s="24">
        <f>'18'!M10</f>
        <v>1</v>
      </c>
      <c r="E13" s="24">
        <f>'18'!N10</f>
        <v>2</v>
      </c>
      <c r="F13" s="24">
        <f>'18'!O10</f>
        <v>6</v>
      </c>
      <c r="G13" s="25">
        <f>'18'!P10</f>
        <v>0</v>
      </c>
      <c r="H13" s="12">
        <f>IF(C13&lt;&gt;"",C13*PTOS!$B$1,"")</f>
        <v>0</v>
      </c>
      <c r="I13" s="13">
        <f>IF(D13&lt;&gt;"",D13*PTOS!$B$2,"")</f>
        <v>20</v>
      </c>
      <c r="J13" s="13">
        <f>IF(E13&lt;&gt;"",E13*PTOS!$B$3,"")</f>
        <v>34</v>
      </c>
      <c r="K13" s="13">
        <f>IF(F13&lt;&gt;"",F13*PTOS!$B$5,"")</f>
        <v>66</v>
      </c>
      <c r="L13" s="13">
        <f>IF(G13&lt;&gt;"",G13*PTOS!$B$7,"")</f>
        <v>0</v>
      </c>
      <c r="M13" s="13">
        <f t="shared" si="0"/>
        <v>120</v>
      </c>
      <c r="N13" s="13">
        <f t="shared" si="1"/>
        <v>6</v>
      </c>
    </row>
    <row r="14" spans="1:14" x14ac:dyDescent="0.25">
      <c r="A14" s="8">
        <v>10</v>
      </c>
      <c r="B14" s="14" t="str">
        <f>'18'!K11</f>
        <v>LOS RIOS</v>
      </c>
      <c r="C14" s="24">
        <f>'18'!L11</f>
        <v>1</v>
      </c>
      <c r="D14" s="24">
        <f>'18'!M11</f>
        <v>2</v>
      </c>
      <c r="E14" s="24">
        <f>'18'!N11</f>
        <v>2</v>
      </c>
      <c r="F14" s="24">
        <f>'18'!O11</f>
        <v>3</v>
      </c>
      <c r="G14" s="25">
        <f>'18'!P11</f>
        <v>2</v>
      </c>
      <c r="H14" s="12">
        <f>IF(C14&lt;&gt;"",C14*PTOS!$B$1,"")</f>
        <v>25</v>
      </c>
      <c r="I14" s="13">
        <f>IF(D14&lt;&gt;"",D14*PTOS!$B$2,"")</f>
        <v>40</v>
      </c>
      <c r="J14" s="13">
        <f>IF(E14&lt;&gt;"",E14*PTOS!$B$3,"")</f>
        <v>34</v>
      </c>
      <c r="K14" s="13">
        <f>IF(F14&lt;&gt;"",F14*PTOS!$B$5,"")</f>
        <v>33</v>
      </c>
      <c r="L14" s="13">
        <f>IF(G14&lt;&gt;"",G14*PTOS!$B$7,"")</f>
        <v>6</v>
      </c>
      <c r="M14" s="13">
        <f t="shared" si="0"/>
        <v>138</v>
      </c>
      <c r="N14" s="13">
        <f t="shared" si="1"/>
        <v>5</v>
      </c>
    </row>
    <row r="15" spans="1:14" x14ac:dyDescent="0.25">
      <c r="A15" s="8">
        <v>11</v>
      </c>
      <c r="B15" s="14" t="str">
        <f>'18'!K12</f>
        <v>LOJA</v>
      </c>
      <c r="C15" s="24">
        <f>'18'!L12</f>
        <v>0</v>
      </c>
      <c r="D15" s="24">
        <f>'18'!M12</f>
        <v>0</v>
      </c>
      <c r="E15" s="24">
        <f>'18'!N12</f>
        <v>1</v>
      </c>
      <c r="F15" s="24">
        <f>'18'!O12</f>
        <v>0</v>
      </c>
      <c r="G15" s="25">
        <f>'18'!P12</f>
        <v>0</v>
      </c>
      <c r="H15" s="12">
        <f>IF(C15&lt;&gt;"",C15*PTOS!$B$1,"")</f>
        <v>0</v>
      </c>
      <c r="I15" s="13">
        <f>IF(D15&lt;&gt;"",D15*PTOS!$B$2,"")</f>
        <v>0</v>
      </c>
      <c r="J15" s="13">
        <f>IF(E15&lt;&gt;"",E15*PTOS!$B$3,"")</f>
        <v>17</v>
      </c>
      <c r="K15" s="13">
        <f>IF(F15&lt;&gt;"",F15*PTOS!$B$5,"")</f>
        <v>0</v>
      </c>
      <c r="L15" s="13">
        <f>IF(G15&lt;&gt;"",G15*PTOS!$B$7,"")</f>
        <v>0</v>
      </c>
      <c r="M15" s="13">
        <f t="shared" si="0"/>
        <v>17</v>
      </c>
      <c r="N15" s="13">
        <f t="shared" si="1"/>
        <v>18</v>
      </c>
    </row>
    <row r="16" spans="1:14" x14ac:dyDescent="0.25">
      <c r="A16" s="8">
        <v>12</v>
      </c>
      <c r="B16" s="14" t="str">
        <f>'18'!K13</f>
        <v>MANABI</v>
      </c>
      <c r="C16" s="24">
        <f>'18'!L13</f>
        <v>0</v>
      </c>
      <c r="D16" s="24">
        <f>'18'!M13</f>
        <v>1</v>
      </c>
      <c r="E16" s="24">
        <f>'18'!N13</f>
        <v>1</v>
      </c>
      <c r="F16" s="24">
        <f>'18'!O13</f>
        <v>0</v>
      </c>
      <c r="G16" s="25">
        <f>'18'!P13</f>
        <v>1</v>
      </c>
      <c r="H16" s="12">
        <f>IF(C16&lt;&gt;"",C16*PTOS!$B$1,"")</f>
        <v>0</v>
      </c>
      <c r="I16" s="13">
        <f>IF(D16&lt;&gt;"",D16*PTOS!$B$2,"")</f>
        <v>20</v>
      </c>
      <c r="J16" s="13">
        <f>IF(E16&lt;&gt;"",E16*PTOS!$B$3,"")</f>
        <v>17</v>
      </c>
      <c r="K16" s="13">
        <f>IF(F16&lt;&gt;"",F16*PTOS!$B$5,"")</f>
        <v>0</v>
      </c>
      <c r="L16" s="13">
        <f>IF(G16&lt;&gt;"",G16*PTOS!$B$7,"")</f>
        <v>3</v>
      </c>
      <c r="M16" s="13">
        <f t="shared" si="0"/>
        <v>40</v>
      </c>
      <c r="N16" s="13">
        <f t="shared" si="1"/>
        <v>15</v>
      </c>
    </row>
    <row r="17" spans="1:14" x14ac:dyDescent="0.25">
      <c r="A17" s="8">
        <v>13</v>
      </c>
      <c r="B17" s="14" t="str">
        <f>'18'!K14</f>
        <v>MORONA S</v>
      </c>
      <c r="C17" s="24">
        <f>'18'!L14</f>
        <v>0</v>
      </c>
      <c r="D17" s="24">
        <f>'18'!M14</f>
        <v>2</v>
      </c>
      <c r="E17" s="24">
        <f>'18'!N14</f>
        <v>1</v>
      </c>
      <c r="F17" s="24">
        <f>'18'!O14</f>
        <v>1</v>
      </c>
      <c r="G17" s="25">
        <f>'18'!P14</f>
        <v>2</v>
      </c>
      <c r="H17" s="12">
        <f>IF(C17&lt;&gt;"",C17*PTOS!$B$1,"")</f>
        <v>0</v>
      </c>
      <c r="I17" s="13">
        <f>IF(D17&lt;&gt;"",D17*PTOS!$B$2,"")</f>
        <v>40</v>
      </c>
      <c r="J17" s="13">
        <f>IF(E17&lt;&gt;"",E17*PTOS!$B$3,"")</f>
        <v>17</v>
      </c>
      <c r="K17" s="13">
        <f>IF(F17&lt;&gt;"",F17*PTOS!$B$5,"")</f>
        <v>11</v>
      </c>
      <c r="L17" s="13">
        <f>IF(G17&lt;&gt;"",G17*PTOS!$B$7,"")</f>
        <v>6</v>
      </c>
      <c r="M17" s="13">
        <f t="shared" si="0"/>
        <v>74</v>
      </c>
      <c r="N17" s="13">
        <f t="shared" si="1"/>
        <v>10</v>
      </c>
    </row>
    <row r="18" spans="1:14" x14ac:dyDescent="0.25">
      <c r="A18" s="8">
        <v>14</v>
      </c>
      <c r="B18" s="14" t="str">
        <f>'18'!K15</f>
        <v>NAPO</v>
      </c>
      <c r="C18" s="24">
        <f>'18'!L15</f>
        <v>1</v>
      </c>
      <c r="D18" s="24">
        <f>'18'!M15</f>
        <v>1</v>
      </c>
      <c r="E18" s="24">
        <f>'18'!N15</f>
        <v>1</v>
      </c>
      <c r="F18" s="24">
        <f>'18'!O15</f>
        <v>0</v>
      </c>
      <c r="G18" s="25">
        <f>'18'!P15</f>
        <v>1</v>
      </c>
      <c r="H18" s="12">
        <f>IF(C18&lt;&gt;"",C18*PTOS!$B$1,"")</f>
        <v>25</v>
      </c>
      <c r="I18" s="13">
        <f>IF(D18&lt;&gt;"",D18*PTOS!$B$2,"")</f>
        <v>20</v>
      </c>
      <c r="J18" s="13">
        <f>IF(E18&lt;&gt;"",E18*PTOS!$B$3,"")</f>
        <v>17</v>
      </c>
      <c r="K18" s="13">
        <f>IF(F18&lt;&gt;"",F18*PTOS!$B$5,"")</f>
        <v>0</v>
      </c>
      <c r="L18" s="13">
        <f>IF(G18&lt;&gt;"",G18*PTOS!$B$7,"")</f>
        <v>3</v>
      </c>
      <c r="M18" s="13">
        <f t="shared" si="0"/>
        <v>65</v>
      </c>
      <c r="N18" s="13">
        <f t="shared" si="1"/>
        <v>12</v>
      </c>
    </row>
    <row r="19" spans="1:14" x14ac:dyDescent="0.25">
      <c r="A19" s="8">
        <v>15</v>
      </c>
      <c r="B19" s="14" t="str">
        <f>'18'!K16</f>
        <v>ORELLANA</v>
      </c>
      <c r="C19" s="24">
        <f>'18'!L16</f>
        <v>0</v>
      </c>
      <c r="D19" s="24">
        <f>'18'!M16</f>
        <v>0</v>
      </c>
      <c r="E19" s="24">
        <f>'18'!N16</f>
        <v>0</v>
      </c>
      <c r="F19" s="24">
        <f>'18'!O16</f>
        <v>0</v>
      </c>
      <c r="G19" s="25">
        <f>'18'!P16</f>
        <v>1</v>
      </c>
      <c r="H19" s="12">
        <f>IF(C19&lt;&gt;"",C19*PTOS!$B$1,"")</f>
        <v>0</v>
      </c>
      <c r="I19" s="13">
        <f>IF(D19&lt;&gt;"",D19*PTOS!$B$2,"")</f>
        <v>0</v>
      </c>
      <c r="J19" s="13">
        <f>IF(E19&lt;&gt;"",E19*PTOS!$B$3,"")</f>
        <v>0</v>
      </c>
      <c r="K19" s="13">
        <f>IF(F19&lt;&gt;"",F19*PTOS!$B$5,"")</f>
        <v>0</v>
      </c>
      <c r="L19" s="13">
        <f>IF(G19&lt;&gt;"",G19*PTOS!$B$7,"")</f>
        <v>3</v>
      </c>
      <c r="M19" s="13">
        <f t="shared" si="0"/>
        <v>3</v>
      </c>
      <c r="N19" s="13">
        <f t="shared" si="1"/>
        <v>19</v>
      </c>
    </row>
    <row r="20" spans="1:14" x14ac:dyDescent="0.25">
      <c r="A20" s="8">
        <v>16</v>
      </c>
      <c r="B20" s="14" t="str">
        <f>'18'!K17</f>
        <v>PASTAZA</v>
      </c>
      <c r="C20" s="24">
        <f>'18'!L17</f>
        <v>0</v>
      </c>
      <c r="D20" s="24">
        <f>'18'!M17</f>
        <v>1</v>
      </c>
      <c r="E20" s="24">
        <f>'18'!N17</f>
        <v>0</v>
      </c>
      <c r="F20" s="24">
        <f>'18'!O17</f>
        <v>0</v>
      </c>
      <c r="G20" s="25">
        <f>'18'!P17</f>
        <v>1</v>
      </c>
      <c r="H20" s="12">
        <f>IF(C20&lt;&gt;"",C20*PTOS!$B$1,"")</f>
        <v>0</v>
      </c>
      <c r="I20" s="13">
        <f>IF(D20&lt;&gt;"",D20*PTOS!$B$2,"")</f>
        <v>20</v>
      </c>
      <c r="J20" s="13">
        <f>IF(E20&lt;&gt;"",E20*PTOS!$B$3,"")</f>
        <v>0</v>
      </c>
      <c r="K20" s="13">
        <f>IF(F20&lt;&gt;"",F20*PTOS!$B$5,"")</f>
        <v>0</v>
      </c>
      <c r="L20" s="13">
        <f>IF(G20&lt;&gt;"",G20*PTOS!$B$7,"")</f>
        <v>3</v>
      </c>
      <c r="M20" s="13">
        <f t="shared" si="0"/>
        <v>23</v>
      </c>
      <c r="N20" s="13">
        <f t="shared" si="1"/>
        <v>17</v>
      </c>
    </row>
    <row r="21" spans="1:14" x14ac:dyDescent="0.25">
      <c r="A21" s="8">
        <v>17</v>
      </c>
      <c r="B21" s="14" t="str">
        <f>'18'!K18</f>
        <v>PICHINCHA</v>
      </c>
      <c r="C21" s="24">
        <f>'18'!L18</f>
        <v>3</v>
      </c>
      <c r="D21" s="24">
        <f>'18'!M18</f>
        <v>3</v>
      </c>
      <c r="E21" s="24">
        <f>'18'!N18</f>
        <v>2</v>
      </c>
      <c r="F21" s="24">
        <f>'18'!O18</f>
        <v>0</v>
      </c>
      <c r="G21" s="25">
        <f>'18'!P18</f>
        <v>1</v>
      </c>
      <c r="H21" s="12">
        <f>IF(C21&lt;&gt;"",C21*PTOS!$B$1,"")</f>
        <v>75</v>
      </c>
      <c r="I21" s="13">
        <f>IF(D21&lt;&gt;"",D21*PTOS!$B$2,"")</f>
        <v>60</v>
      </c>
      <c r="J21" s="13">
        <f>IF(E21&lt;&gt;"",E21*PTOS!$B$3,"")</f>
        <v>34</v>
      </c>
      <c r="K21" s="13">
        <f>IF(F21&lt;&gt;"",F21*PTOS!$B$5,"")</f>
        <v>0</v>
      </c>
      <c r="L21" s="13">
        <f>IF(G21&lt;&gt;"",G21*PTOS!$B$7,"")</f>
        <v>3</v>
      </c>
      <c r="M21" s="13">
        <f t="shared" si="0"/>
        <v>172</v>
      </c>
      <c r="N21" s="13">
        <f t="shared" si="1"/>
        <v>3</v>
      </c>
    </row>
    <row r="22" spans="1:14" x14ac:dyDescent="0.25">
      <c r="A22" s="8">
        <v>18</v>
      </c>
      <c r="B22" s="14" t="str">
        <f>'18'!K19</f>
        <v>SANTO DOMINGO</v>
      </c>
      <c r="C22" s="24">
        <f>'18'!L19</f>
        <v>1</v>
      </c>
      <c r="D22" s="24">
        <f>'18'!M19</f>
        <v>0</v>
      </c>
      <c r="E22" s="24">
        <f>'18'!N19</f>
        <v>4</v>
      </c>
      <c r="F22" s="24">
        <f>'18'!O19</f>
        <v>2</v>
      </c>
      <c r="G22" s="25">
        <f>'18'!P19</f>
        <v>0</v>
      </c>
      <c r="H22" s="12">
        <f>IF(C22&lt;&gt;"",C22*PTOS!$B$1,"")</f>
        <v>25</v>
      </c>
      <c r="I22" s="13">
        <f>IF(D22&lt;&gt;"",D22*PTOS!$B$2,"")</f>
        <v>0</v>
      </c>
      <c r="J22" s="13">
        <f>IF(E22&lt;&gt;"",E22*PTOS!$B$3,"")</f>
        <v>68</v>
      </c>
      <c r="K22" s="13">
        <f>IF(F22&lt;&gt;"",F22*PTOS!$B$5,"")</f>
        <v>22</v>
      </c>
      <c r="L22" s="13">
        <f>IF(G22&lt;&gt;"",G22*PTOS!$B$7,"")</f>
        <v>0</v>
      </c>
      <c r="M22" s="13">
        <f t="shared" si="0"/>
        <v>115</v>
      </c>
      <c r="N22" s="13">
        <f t="shared" si="1"/>
        <v>7</v>
      </c>
    </row>
    <row r="23" spans="1:14" x14ac:dyDescent="0.25">
      <c r="A23" s="8">
        <v>19</v>
      </c>
      <c r="B23" s="14" t="str">
        <f>'18'!K20</f>
        <v>SUCUMBIOS</v>
      </c>
      <c r="C23" s="24">
        <f>'18'!L20</f>
        <v>6</v>
      </c>
      <c r="D23" s="24">
        <f>'18'!M20</f>
        <v>1</v>
      </c>
      <c r="E23" s="24">
        <f>'18'!N20</f>
        <v>2</v>
      </c>
      <c r="F23" s="24">
        <f>'18'!O20</f>
        <v>6</v>
      </c>
      <c r="G23" s="25">
        <f>'18'!P20</f>
        <v>1</v>
      </c>
      <c r="H23" s="12">
        <f>IF(C23&lt;&gt;"",C23*PTOS!$B$1,"")</f>
        <v>150</v>
      </c>
      <c r="I23" s="13">
        <f>IF(D23&lt;&gt;"",D23*PTOS!$B$2,"")</f>
        <v>20</v>
      </c>
      <c r="J23" s="13">
        <f>IF(E23&lt;&gt;"",E23*PTOS!$B$3,"")</f>
        <v>34</v>
      </c>
      <c r="K23" s="13">
        <f>IF(F23&lt;&gt;"",F23*PTOS!$B$5,"")</f>
        <v>66</v>
      </c>
      <c r="L23" s="13">
        <f>IF(G23&lt;&gt;"",G23*PTOS!$B$7,"")</f>
        <v>3</v>
      </c>
      <c r="M23" s="13">
        <f t="shared" si="0"/>
        <v>273</v>
      </c>
      <c r="N23" s="13">
        <f t="shared" si="1"/>
        <v>2</v>
      </c>
    </row>
    <row r="24" spans="1:14" x14ac:dyDescent="0.25">
      <c r="A24" s="8">
        <v>20</v>
      </c>
      <c r="B24" s="14" t="str">
        <f>'18'!K21</f>
        <v>TUNGURAHUA</v>
      </c>
      <c r="C24" s="24">
        <f>'18'!L21</f>
        <v>1</v>
      </c>
      <c r="D24" s="24">
        <f>'18'!M21</f>
        <v>0</v>
      </c>
      <c r="E24" s="24">
        <f>'18'!N21</f>
        <v>0</v>
      </c>
      <c r="F24" s="24">
        <f>'18'!O21</f>
        <v>2</v>
      </c>
      <c r="G24" s="25">
        <f>'18'!P21</f>
        <v>2</v>
      </c>
      <c r="H24" s="12">
        <f>IF(C24&lt;&gt;"",C24*PTOS!$B$1,"")</f>
        <v>25</v>
      </c>
      <c r="I24" s="13">
        <f>IF(D24&lt;&gt;"",D24*PTOS!$B$2,"")</f>
        <v>0</v>
      </c>
      <c r="J24" s="13">
        <f>IF(E24&lt;&gt;"",E24*PTOS!$B$3,"")</f>
        <v>0</v>
      </c>
      <c r="K24" s="13">
        <f>IF(F24&lt;&gt;"",F24*PTOS!$B$5,"")</f>
        <v>22</v>
      </c>
      <c r="L24" s="13">
        <f>IF(G24&lt;&gt;"",G24*PTOS!$B$7,"")</f>
        <v>6</v>
      </c>
      <c r="M24" s="13">
        <f t="shared" si="0"/>
        <v>53</v>
      </c>
      <c r="N24" s="13">
        <f t="shared" si="1"/>
        <v>14</v>
      </c>
    </row>
  </sheetData>
  <sortState ref="B5:B24">
    <sortCondition ref="B5"/>
  </sortState>
  <mergeCells count="4">
    <mergeCell ref="A1:N1"/>
    <mergeCell ref="A2:N2"/>
    <mergeCell ref="A3:G3"/>
    <mergeCell ref="H3:L3"/>
  </mergeCells>
  <conditionalFormatting sqref="N5:N24">
    <cfRule type="cellIs" dxfId="5" priority="3" operator="equal">
      <formula>1</formula>
    </cfRule>
    <cfRule type="cellIs" dxfId="4" priority="2" operator="equal">
      <formula>2</formula>
    </cfRule>
    <cfRule type="cellIs" dxfId="3" priority="1" operator="equal">
      <formula>3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C10" sqref="C10"/>
    </sheetView>
  </sheetViews>
  <sheetFormatPr baseColWidth="10" defaultRowHeight="15" x14ac:dyDescent="0.25"/>
  <cols>
    <col min="1" max="1" width="7.140625" customWidth="1"/>
    <col min="2" max="9" width="12.7109375" customWidth="1"/>
    <col min="10" max="10" width="6.7109375" customWidth="1"/>
    <col min="11" max="11" width="14.7109375" customWidth="1"/>
    <col min="12" max="16" width="4.7109375" customWidth="1"/>
    <col min="17" max="20" width="6.7109375" customWidth="1"/>
  </cols>
  <sheetData>
    <row r="1" spans="1:18" ht="17.25" x14ac:dyDescent="0.25">
      <c r="A1" s="1" t="s">
        <v>32</v>
      </c>
      <c r="B1" s="2" t="s">
        <v>33</v>
      </c>
      <c r="C1" s="3" t="s">
        <v>34</v>
      </c>
      <c r="D1" s="23" t="s">
        <v>35</v>
      </c>
      <c r="E1" s="23" t="s">
        <v>35</v>
      </c>
      <c r="F1" s="1">
        <v>5</v>
      </c>
      <c r="G1" s="1">
        <v>5</v>
      </c>
      <c r="H1" s="1">
        <v>7</v>
      </c>
      <c r="I1" s="8">
        <v>7</v>
      </c>
      <c r="L1" s="5" t="s">
        <v>33</v>
      </c>
      <c r="M1" s="6" t="s">
        <v>34</v>
      </c>
      <c r="N1" s="7" t="s">
        <v>35</v>
      </c>
      <c r="O1" s="8" t="s">
        <v>40</v>
      </c>
      <c r="P1" s="8" t="s">
        <v>39</v>
      </c>
    </row>
    <row r="2" spans="1:18" x14ac:dyDescent="0.25">
      <c r="A2" s="21">
        <v>40</v>
      </c>
      <c r="B2" s="20" t="s">
        <v>18</v>
      </c>
      <c r="C2" s="20" t="s">
        <v>27</v>
      </c>
      <c r="D2" s="20" t="s">
        <v>21</v>
      </c>
      <c r="E2" s="20" t="s">
        <v>14</v>
      </c>
      <c r="F2" s="20" t="s">
        <v>16</v>
      </c>
      <c r="G2" s="20" t="s">
        <v>28</v>
      </c>
      <c r="H2" s="20"/>
      <c r="I2" s="20"/>
      <c r="J2" s="15"/>
      <c r="K2" s="16" t="s">
        <v>12</v>
      </c>
      <c r="L2" s="18">
        <f>COUNTIF($B$2:$B$19,K2)</f>
        <v>0</v>
      </c>
      <c r="M2" s="18">
        <f>COUNTIF($C$2:$C$19,K2)</f>
        <v>1</v>
      </c>
      <c r="N2" s="18">
        <f>COUNTIF($D$2:$E$19,K2)</f>
        <v>0</v>
      </c>
      <c r="O2" s="18">
        <f>COUNTIF($F$2:$G$19,K2)</f>
        <v>4</v>
      </c>
      <c r="P2" s="18">
        <f>COUNTIF($H$2:$I$19,K2)</f>
        <v>5</v>
      </c>
      <c r="Q2" s="15"/>
      <c r="R2" s="15"/>
    </row>
    <row r="3" spans="1:18" x14ac:dyDescent="0.25">
      <c r="A3" s="21">
        <v>44</v>
      </c>
      <c r="B3" s="20" t="s">
        <v>28</v>
      </c>
      <c r="C3" s="20" t="s">
        <v>36</v>
      </c>
      <c r="D3" s="20" t="s">
        <v>16</v>
      </c>
      <c r="E3" s="20" t="s">
        <v>25</v>
      </c>
      <c r="F3" s="20" t="s">
        <v>18</v>
      </c>
      <c r="G3" s="20" t="s">
        <v>15</v>
      </c>
      <c r="H3" s="20"/>
      <c r="I3" s="20" t="s">
        <v>12</v>
      </c>
      <c r="J3" s="15"/>
      <c r="K3" s="16" t="s">
        <v>17</v>
      </c>
      <c r="L3" s="18">
        <f t="shared" ref="L3:L18" si="0">COUNTIF($B$2:$B$19,K3)</f>
        <v>0</v>
      </c>
      <c r="M3" s="18">
        <f t="shared" ref="M3:M18" si="1">COUNTIF($C$2:$C$19,K3)</f>
        <v>0</v>
      </c>
      <c r="N3" s="18">
        <f t="shared" ref="N3:N18" si="2">COUNTIF($D$2:$E$19,K3)</f>
        <v>1</v>
      </c>
      <c r="O3" s="18">
        <f t="shared" ref="O3:O18" si="3">COUNTIF($F$2:$G$19,K3)</f>
        <v>1</v>
      </c>
      <c r="P3" s="18">
        <f t="shared" ref="P3:P18" si="4">COUNTIF($H$2:$I$19,K3)</f>
        <v>2</v>
      </c>
      <c r="Q3" s="15"/>
    </row>
    <row r="4" spans="1:18" x14ac:dyDescent="0.25">
      <c r="A4" s="21">
        <v>48</v>
      </c>
      <c r="B4" s="20" t="s">
        <v>13</v>
      </c>
      <c r="C4" s="20" t="s">
        <v>15</v>
      </c>
      <c r="D4" s="20" t="s">
        <v>18</v>
      </c>
      <c r="E4" s="20" t="s">
        <v>14</v>
      </c>
      <c r="F4" s="20" t="s">
        <v>28</v>
      </c>
      <c r="G4" s="20" t="s">
        <v>16</v>
      </c>
      <c r="H4" s="20" t="s">
        <v>17</v>
      </c>
      <c r="I4" s="20" t="s">
        <v>30</v>
      </c>
      <c r="J4" s="15"/>
      <c r="K4" s="16" t="s">
        <v>16</v>
      </c>
      <c r="L4" s="18">
        <f t="shared" si="0"/>
        <v>0</v>
      </c>
      <c r="M4" s="18">
        <f t="shared" si="1"/>
        <v>0</v>
      </c>
      <c r="N4" s="18">
        <f t="shared" si="2"/>
        <v>5</v>
      </c>
      <c r="O4" s="18">
        <f t="shared" si="3"/>
        <v>7</v>
      </c>
      <c r="P4" s="18">
        <f t="shared" si="4"/>
        <v>3</v>
      </c>
      <c r="Q4" s="15"/>
    </row>
    <row r="5" spans="1:18" x14ac:dyDescent="0.25">
      <c r="A5" s="21">
        <v>52</v>
      </c>
      <c r="B5" s="20" t="s">
        <v>30</v>
      </c>
      <c r="C5" s="20" t="s">
        <v>13</v>
      </c>
      <c r="D5" s="20" t="s">
        <v>18</v>
      </c>
      <c r="E5" s="20" t="s">
        <v>28</v>
      </c>
      <c r="F5" s="20" t="s">
        <v>16</v>
      </c>
      <c r="G5" s="20" t="s">
        <v>36</v>
      </c>
      <c r="H5" s="20" t="s">
        <v>12</v>
      </c>
      <c r="I5" s="20" t="s">
        <v>17</v>
      </c>
      <c r="J5" s="15"/>
      <c r="K5" s="16" t="s">
        <v>14</v>
      </c>
      <c r="L5" s="18">
        <f t="shared" si="0"/>
        <v>0</v>
      </c>
      <c r="M5" s="18">
        <f t="shared" si="1"/>
        <v>1</v>
      </c>
      <c r="N5" s="18">
        <f t="shared" si="2"/>
        <v>2</v>
      </c>
      <c r="O5" s="18">
        <f t="shared" si="3"/>
        <v>1</v>
      </c>
      <c r="P5" s="18">
        <f t="shared" si="4"/>
        <v>1</v>
      </c>
      <c r="Q5" s="15"/>
    </row>
    <row r="6" spans="1:18" x14ac:dyDescent="0.25">
      <c r="A6" s="21">
        <v>57</v>
      </c>
      <c r="B6" s="20" t="s">
        <v>18</v>
      </c>
      <c r="C6" s="20" t="s">
        <v>13</v>
      </c>
      <c r="D6" s="20" t="s">
        <v>28</v>
      </c>
      <c r="E6" s="20" t="s">
        <v>17</v>
      </c>
      <c r="F6" s="20" t="s">
        <v>16</v>
      </c>
      <c r="G6" s="20" t="s">
        <v>12</v>
      </c>
      <c r="H6" s="20" t="s">
        <v>24</v>
      </c>
      <c r="I6" s="20" t="s">
        <v>36</v>
      </c>
      <c r="J6" s="15"/>
      <c r="K6" s="16" t="s">
        <v>20</v>
      </c>
      <c r="L6" s="18">
        <f t="shared" si="0"/>
        <v>0</v>
      </c>
      <c r="M6" s="18">
        <f t="shared" si="1"/>
        <v>0</v>
      </c>
      <c r="N6" s="18">
        <f t="shared" si="2"/>
        <v>0</v>
      </c>
      <c r="O6" s="18">
        <f t="shared" si="3"/>
        <v>0</v>
      </c>
      <c r="P6" s="18">
        <f t="shared" si="4"/>
        <v>0</v>
      </c>
      <c r="Q6" s="15"/>
    </row>
    <row r="7" spans="1:18" x14ac:dyDescent="0.25">
      <c r="A7" s="21">
        <v>63</v>
      </c>
      <c r="B7" s="20" t="s">
        <v>28</v>
      </c>
      <c r="C7" s="20" t="s">
        <v>22</v>
      </c>
      <c r="D7" s="20" t="s">
        <v>13</v>
      </c>
      <c r="E7" s="20" t="s">
        <v>18</v>
      </c>
      <c r="F7" s="20" t="s">
        <v>12</v>
      </c>
      <c r="G7" s="20" t="s">
        <v>15</v>
      </c>
      <c r="H7" s="20" t="s">
        <v>16</v>
      </c>
      <c r="I7" s="20" t="s">
        <v>19</v>
      </c>
      <c r="J7" s="15"/>
      <c r="K7" s="16" t="s">
        <v>21</v>
      </c>
      <c r="L7" s="18">
        <f t="shared" si="0"/>
        <v>0</v>
      </c>
      <c r="M7" s="18">
        <f t="shared" si="1"/>
        <v>1</v>
      </c>
      <c r="N7" s="18">
        <f t="shared" si="2"/>
        <v>2</v>
      </c>
      <c r="O7" s="18">
        <f t="shared" si="3"/>
        <v>0</v>
      </c>
      <c r="P7" s="18">
        <f t="shared" si="4"/>
        <v>2</v>
      </c>
      <c r="Q7" s="15"/>
    </row>
    <row r="8" spans="1:18" x14ac:dyDescent="0.25">
      <c r="A8" s="21">
        <v>70</v>
      </c>
      <c r="B8" s="20" t="s">
        <v>13</v>
      </c>
      <c r="C8" s="20" t="s">
        <v>21</v>
      </c>
      <c r="D8" s="20" t="s">
        <v>22</v>
      </c>
      <c r="E8" s="20" t="s">
        <v>29</v>
      </c>
      <c r="F8" s="20" t="s">
        <v>28</v>
      </c>
      <c r="G8" s="20" t="s">
        <v>16</v>
      </c>
      <c r="H8" s="20" t="s">
        <v>18</v>
      </c>
      <c r="I8" s="20" t="s">
        <v>30</v>
      </c>
      <c r="J8" s="15"/>
      <c r="K8" s="16" t="s">
        <v>19</v>
      </c>
      <c r="L8" s="18">
        <f t="shared" si="0"/>
        <v>1</v>
      </c>
      <c r="M8" s="18">
        <f t="shared" si="1"/>
        <v>1</v>
      </c>
      <c r="N8" s="18">
        <f t="shared" si="2"/>
        <v>3</v>
      </c>
      <c r="O8" s="18">
        <f t="shared" si="3"/>
        <v>1</v>
      </c>
      <c r="P8" s="18">
        <f t="shared" si="4"/>
        <v>2</v>
      </c>
      <c r="Q8" s="15"/>
    </row>
    <row r="9" spans="1:18" x14ac:dyDescent="0.25">
      <c r="A9" s="21" t="s">
        <v>31</v>
      </c>
      <c r="B9" s="20" t="s">
        <v>29</v>
      </c>
      <c r="C9" s="20" t="s">
        <v>24</v>
      </c>
      <c r="D9" s="20" t="s">
        <v>21</v>
      </c>
      <c r="E9" s="20" t="s">
        <v>19</v>
      </c>
      <c r="F9" s="20" t="s">
        <v>22</v>
      </c>
      <c r="G9" s="20" t="s">
        <v>18</v>
      </c>
      <c r="H9" s="20" t="s">
        <v>15</v>
      </c>
      <c r="I9" s="20" t="s">
        <v>13</v>
      </c>
      <c r="J9" s="15"/>
      <c r="K9" s="16" t="s">
        <v>18</v>
      </c>
      <c r="L9" s="18">
        <f t="shared" si="0"/>
        <v>4</v>
      </c>
      <c r="M9" s="18">
        <f t="shared" si="1"/>
        <v>2</v>
      </c>
      <c r="N9" s="18">
        <f t="shared" si="2"/>
        <v>7</v>
      </c>
      <c r="O9" s="18">
        <f t="shared" si="3"/>
        <v>2</v>
      </c>
      <c r="P9" s="18">
        <f t="shared" si="4"/>
        <v>1</v>
      </c>
      <c r="Q9" s="15"/>
    </row>
    <row r="10" spans="1:18" x14ac:dyDescent="0.25">
      <c r="A10" s="21" t="s">
        <v>38</v>
      </c>
      <c r="B10" s="20" t="s">
        <v>13</v>
      </c>
      <c r="C10" s="20" t="s">
        <v>28</v>
      </c>
      <c r="D10" s="20" t="s">
        <v>15</v>
      </c>
      <c r="E10" s="20" t="s">
        <v>18</v>
      </c>
      <c r="F10" s="20" t="s">
        <v>12</v>
      </c>
      <c r="G10" s="20" t="s">
        <v>22</v>
      </c>
      <c r="H10" s="20" t="s">
        <v>21</v>
      </c>
      <c r="I10" s="20" t="s">
        <v>16</v>
      </c>
      <c r="J10" s="15"/>
      <c r="K10" s="16" t="s">
        <v>22</v>
      </c>
      <c r="L10" s="18">
        <f t="shared" si="0"/>
        <v>0</v>
      </c>
      <c r="M10" s="18">
        <f t="shared" si="1"/>
        <v>1</v>
      </c>
      <c r="N10" s="18">
        <f t="shared" si="2"/>
        <v>2</v>
      </c>
      <c r="O10" s="18">
        <f t="shared" si="3"/>
        <v>6</v>
      </c>
      <c r="P10" s="18">
        <f t="shared" si="4"/>
        <v>0</v>
      </c>
      <c r="Q10" s="15"/>
    </row>
    <row r="11" spans="1:18" x14ac:dyDescent="0.25">
      <c r="A11" s="22">
        <v>50</v>
      </c>
      <c r="B11" s="20" t="s">
        <v>25</v>
      </c>
      <c r="C11" s="20" t="s">
        <v>18</v>
      </c>
      <c r="D11" s="20" t="s">
        <v>36</v>
      </c>
      <c r="E11" s="20" t="s">
        <v>23</v>
      </c>
      <c r="F11" s="20" t="s">
        <v>28</v>
      </c>
      <c r="G11" s="20" t="s">
        <v>19</v>
      </c>
      <c r="H11" s="20" t="s">
        <v>27</v>
      </c>
      <c r="I11" s="20" t="s">
        <v>26</v>
      </c>
      <c r="K11" s="16" t="s">
        <v>15</v>
      </c>
      <c r="L11" s="18">
        <f t="shared" si="0"/>
        <v>1</v>
      </c>
      <c r="M11" s="18">
        <f t="shared" si="1"/>
        <v>2</v>
      </c>
      <c r="N11" s="18">
        <f t="shared" si="2"/>
        <v>2</v>
      </c>
      <c r="O11" s="18">
        <f t="shared" si="3"/>
        <v>3</v>
      </c>
      <c r="P11" s="18">
        <f t="shared" si="4"/>
        <v>2</v>
      </c>
    </row>
    <row r="12" spans="1:18" x14ac:dyDescent="0.25">
      <c r="A12" s="22">
        <v>55</v>
      </c>
      <c r="B12" s="20" t="s">
        <v>18</v>
      </c>
      <c r="C12" s="20" t="s">
        <v>13</v>
      </c>
      <c r="D12" s="20" t="s">
        <v>16</v>
      </c>
      <c r="E12" s="20" t="s">
        <v>19</v>
      </c>
      <c r="F12" s="20" t="s">
        <v>17</v>
      </c>
      <c r="G12" s="20" t="s">
        <v>28</v>
      </c>
      <c r="H12" s="20" t="s">
        <v>12</v>
      </c>
      <c r="I12" s="20" t="s">
        <v>25</v>
      </c>
      <c r="K12" s="16" t="s">
        <v>23</v>
      </c>
      <c r="L12" s="18">
        <f t="shared" si="0"/>
        <v>0</v>
      </c>
      <c r="M12" s="18">
        <f t="shared" si="1"/>
        <v>0</v>
      </c>
      <c r="N12" s="18">
        <f t="shared" si="2"/>
        <v>1</v>
      </c>
      <c r="O12" s="18">
        <f t="shared" si="3"/>
        <v>0</v>
      </c>
      <c r="P12" s="18">
        <f t="shared" si="4"/>
        <v>0</v>
      </c>
    </row>
    <row r="13" spans="1:18" x14ac:dyDescent="0.25">
      <c r="A13" s="22">
        <v>60</v>
      </c>
      <c r="B13" s="20" t="s">
        <v>18</v>
      </c>
      <c r="C13" s="20" t="s">
        <v>36</v>
      </c>
      <c r="D13" s="20" t="s">
        <v>16</v>
      </c>
      <c r="E13" s="20" t="s">
        <v>19</v>
      </c>
      <c r="F13" s="20" t="s">
        <v>15</v>
      </c>
      <c r="G13" s="20" t="s">
        <v>22</v>
      </c>
      <c r="H13" s="20" t="s">
        <v>28</v>
      </c>
      <c r="I13" s="20" t="s">
        <v>12</v>
      </c>
      <c r="K13" s="16" t="s">
        <v>24</v>
      </c>
      <c r="L13" s="18">
        <f t="shared" si="0"/>
        <v>0</v>
      </c>
      <c r="M13" s="18">
        <f t="shared" si="1"/>
        <v>1</v>
      </c>
      <c r="N13" s="18">
        <f t="shared" si="2"/>
        <v>1</v>
      </c>
      <c r="O13" s="18">
        <f t="shared" si="3"/>
        <v>0</v>
      </c>
      <c r="P13" s="18">
        <f t="shared" si="4"/>
        <v>1</v>
      </c>
    </row>
    <row r="14" spans="1:18" x14ac:dyDescent="0.25">
      <c r="A14" s="22">
        <v>66</v>
      </c>
      <c r="B14" s="20" t="s">
        <v>15</v>
      </c>
      <c r="C14" s="20" t="s">
        <v>18</v>
      </c>
      <c r="D14" s="20" t="s">
        <v>29</v>
      </c>
      <c r="E14" s="20" t="s">
        <v>13</v>
      </c>
      <c r="F14" s="20" t="s">
        <v>12</v>
      </c>
      <c r="G14" s="20" t="s">
        <v>30</v>
      </c>
      <c r="H14" s="20" t="s">
        <v>16</v>
      </c>
      <c r="I14" s="20" t="s">
        <v>14</v>
      </c>
      <c r="K14" s="16" t="s">
        <v>36</v>
      </c>
      <c r="L14" s="18">
        <f t="shared" si="0"/>
        <v>0</v>
      </c>
      <c r="M14" s="18">
        <f t="shared" si="1"/>
        <v>2</v>
      </c>
      <c r="N14" s="18">
        <f t="shared" si="2"/>
        <v>1</v>
      </c>
      <c r="O14" s="18">
        <f t="shared" si="3"/>
        <v>1</v>
      </c>
      <c r="P14" s="18">
        <f t="shared" si="4"/>
        <v>2</v>
      </c>
    </row>
    <row r="15" spans="1:18" x14ac:dyDescent="0.25">
      <c r="A15" s="22">
        <v>73</v>
      </c>
      <c r="B15" s="20" t="s">
        <v>28</v>
      </c>
      <c r="C15" s="20" t="s">
        <v>19</v>
      </c>
      <c r="D15" s="20" t="s">
        <v>18</v>
      </c>
      <c r="E15" s="20" t="s">
        <v>29</v>
      </c>
      <c r="F15" s="20" t="s">
        <v>22</v>
      </c>
      <c r="G15" s="20" t="s">
        <v>30</v>
      </c>
      <c r="H15" s="20" t="s">
        <v>15</v>
      </c>
      <c r="I15" s="20" t="s">
        <v>12</v>
      </c>
      <c r="K15" s="16" t="s">
        <v>25</v>
      </c>
      <c r="L15" s="18">
        <f t="shared" si="0"/>
        <v>1</v>
      </c>
      <c r="M15" s="18">
        <f t="shared" si="1"/>
        <v>1</v>
      </c>
      <c r="N15" s="18">
        <f t="shared" si="2"/>
        <v>1</v>
      </c>
      <c r="O15" s="18">
        <f t="shared" si="3"/>
        <v>0</v>
      </c>
      <c r="P15" s="18">
        <f t="shared" si="4"/>
        <v>1</v>
      </c>
    </row>
    <row r="16" spans="1:18" x14ac:dyDescent="0.25">
      <c r="A16" s="22">
        <v>81</v>
      </c>
      <c r="B16" s="20" t="s">
        <v>28</v>
      </c>
      <c r="C16" s="20" t="s">
        <v>14</v>
      </c>
      <c r="D16" s="20" t="s">
        <v>16</v>
      </c>
      <c r="E16" s="20" t="s">
        <v>24</v>
      </c>
      <c r="F16" s="20" t="s">
        <v>29</v>
      </c>
      <c r="G16" s="20" t="s">
        <v>22</v>
      </c>
      <c r="H16" s="20" t="s">
        <v>21</v>
      </c>
      <c r="I16" s="20" t="s">
        <v>36</v>
      </c>
      <c r="K16" s="16" t="s">
        <v>26</v>
      </c>
      <c r="L16" s="18">
        <f t="shared" si="0"/>
        <v>0</v>
      </c>
      <c r="M16" s="18">
        <f t="shared" si="1"/>
        <v>0</v>
      </c>
      <c r="N16" s="18">
        <f t="shared" si="2"/>
        <v>0</v>
      </c>
      <c r="O16" s="18">
        <f t="shared" si="3"/>
        <v>0</v>
      </c>
      <c r="P16" s="18">
        <f t="shared" si="4"/>
        <v>1</v>
      </c>
    </row>
    <row r="17" spans="1:16" x14ac:dyDescent="0.25">
      <c r="A17" s="22">
        <v>90</v>
      </c>
      <c r="B17" s="20" t="s">
        <v>19</v>
      </c>
      <c r="C17" s="20" t="s">
        <v>25</v>
      </c>
      <c r="D17" s="20" t="s">
        <v>18</v>
      </c>
      <c r="E17" s="20" t="s">
        <v>15</v>
      </c>
      <c r="F17" s="20" t="s">
        <v>16</v>
      </c>
      <c r="G17" s="20" t="s">
        <v>28</v>
      </c>
      <c r="H17" s="20"/>
      <c r="I17" s="20"/>
      <c r="K17" s="16" t="s">
        <v>27</v>
      </c>
      <c r="L17" s="18">
        <f t="shared" si="0"/>
        <v>0</v>
      </c>
      <c r="M17" s="18">
        <f t="shared" si="1"/>
        <v>1</v>
      </c>
      <c r="N17" s="18">
        <f t="shared" si="2"/>
        <v>0</v>
      </c>
      <c r="O17" s="18">
        <f t="shared" si="3"/>
        <v>0</v>
      </c>
      <c r="P17" s="18">
        <f t="shared" si="4"/>
        <v>1</v>
      </c>
    </row>
    <row r="18" spans="1:16" x14ac:dyDescent="0.25">
      <c r="A18" s="22" t="s">
        <v>37</v>
      </c>
      <c r="B18" s="20" t="s">
        <v>28</v>
      </c>
      <c r="C18" s="20" t="s">
        <v>12</v>
      </c>
      <c r="D18" s="20" t="s">
        <v>22</v>
      </c>
      <c r="E18" s="20" t="s">
        <v>29</v>
      </c>
      <c r="F18" s="20" t="s">
        <v>16</v>
      </c>
      <c r="G18" s="20" t="s">
        <v>14</v>
      </c>
      <c r="H18" s="20"/>
      <c r="I18" s="20"/>
      <c r="K18" s="16" t="s">
        <v>13</v>
      </c>
      <c r="L18" s="18">
        <f t="shared" si="0"/>
        <v>3</v>
      </c>
      <c r="M18" s="18">
        <f t="shared" si="1"/>
        <v>3</v>
      </c>
      <c r="N18" s="18">
        <f t="shared" si="2"/>
        <v>2</v>
      </c>
      <c r="O18" s="18">
        <f t="shared" si="3"/>
        <v>0</v>
      </c>
      <c r="P18" s="18">
        <f t="shared" si="4"/>
        <v>1</v>
      </c>
    </row>
    <row r="19" spans="1:16" x14ac:dyDescent="0.25">
      <c r="A19" s="22" t="s">
        <v>38</v>
      </c>
      <c r="B19" s="20" t="s">
        <v>28</v>
      </c>
      <c r="C19" s="20" t="s">
        <v>15</v>
      </c>
      <c r="D19" s="20" t="s">
        <v>18</v>
      </c>
      <c r="E19" s="20" t="s">
        <v>16</v>
      </c>
      <c r="F19" s="20" t="s">
        <v>22</v>
      </c>
      <c r="G19" s="20" t="s">
        <v>29</v>
      </c>
      <c r="H19" s="20" t="s">
        <v>19</v>
      </c>
      <c r="I19" s="20"/>
      <c r="K19" s="16" t="s">
        <v>29</v>
      </c>
      <c r="L19" s="18">
        <f>COUNTIF($B$2:$B$19,K19)</f>
        <v>1</v>
      </c>
      <c r="M19" s="18">
        <f>COUNTIF($C$2:$C$19,K19)</f>
        <v>0</v>
      </c>
      <c r="N19" s="18">
        <f>COUNTIF($D$2:$E$19,K19)</f>
        <v>4</v>
      </c>
      <c r="O19" s="18">
        <f>COUNTIF($F$2:$G$19,K19)</f>
        <v>2</v>
      </c>
      <c r="P19" s="18">
        <f>COUNTIF($H$2:$I$19,K19)</f>
        <v>0</v>
      </c>
    </row>
    <row r="20" spans="1:16" x14ac:dyDescent="0.25">
      <c r="K20" s="16" t="s">
        <v>28</v>
      </c>
      <c r="L20" s="18">
        <f>COUNTIF($B$2:$B$19,K20)</f>
        <v>6</v>
      </c>
      <c r="M20" s="18">
        <f>COUNTIF($C$2:$C$19,K20)</f>
        <v>1</v>
      </c>
      <c r="N20" s="18">
        <f>COUNTIF($D$2:$E$19,K20)</f>
        <v>2</v>
      </c>
      <c r="O20" s="18">
        <f>COUNTIF($F$2:$G$19,K20)</f>
        <v>6</v>
      </c>
      <c r="P20" s="18">
        <f>COUNTIF($H$2:$I$19,K20)</f>
        <v>1</v>
      </c>
    </row>
    <row r="21" spans="1:16" x14ac:dyDescent="0.25">
      <c r="K21" s="16" t="s">
        <v>30</v>
      </c>
      <c r="L21" s="18">
        <f>COUNTIF($B$2:$B$19,K21)</f>
        <v>1</v>
      </c>
      <c r="M21" s="18">
        <f>COUNTIF($C$2:$C$19,K21)</f>
        <v>0</v>
      </c>
      <c r="N21" s="18">
        <f>COUNTIF($D$2:$E$19,K21)</f>
        <v>0</v>
      </c>
      <c r="O21" s="18">
        <f>COUNTIF($F$2:$G$19,K21)</f>
        <v>2</v>
      </c>
      <c r="P21" s="18">
        <f>COUNTIF($H$2:$I$19,K21)</f>
        <v>2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Prov!$A$1:$A$22</xm:f>
          </x14:formula1>
          <xm:sqref>B2:I19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baseColWidth="10" defaultRowHeight="15" x14ac:dyDescent="0.25"/>
  <sheetData>
    <row r="1" spans="1:2" x14ac:dyDescent="0.25">
      <c r="A1">
        <v>1</v>
      </c>
      <c r="B1">
        <v>25</v>
      </c>
    </row>
    <row r="2" spans="1:2" x14ac:dyDescent="0.25">
      <c r="A2">
        <v>2</v>
      </c>
      <c r="B2">
        <v>20</v>
      </c>
    </row>
    <row r="3" spans="1:2" x14ac:dyDescent="0.25">
      <c r="A3">
        <v>3</v>
      </c>
      <c r="B3">
        <v>17</v>
      </c>
    </row>
    <row r="4" spans="1:2" x14ac:dyDescent="0.25">
      <c r="A4">
        <v>4</v>
      </c>
      <c r="B4">
        <v>14</v>
      </c>
    </row>
    <row r="5" spans="1:2" x14ac:dyDescent="0.25">
      <c r="A5">
        <v>5</v>
      </c>
      <c r="B5">
        <v>11</v>
      </c>
    </row>
    <row r="6" spans="1:2" x14ac:dyDescent="0.25">
      <c r="A6">
        <v>6</v>
      </c>
      <c r="B6">
        <v>7</v>
      </c>
    </row>
    <row r="7" spans="1:2" x14ac:dyDescent="0.25">
      <c r="A7">
        <v>7</v>
      </c>
      <c r="B7">
        <v>3</v>
      </c>
    </row>
    <row r="8" spans="1:2" x14ac:dyDescent="0.25">
      <c r="A8">
        <v>8</v>
      </c>
      <c r="B8">
        <v>1</v>
      </c>
    </row>
  </sheetData>
  <sheetProtection password="CF7A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A21" sqref="A21"/>
    </sheetView>
  </sheetViews>
  <sheetFormatPr baseColWidth="10" defaultRowHeight="15" x14ac:dyDescent="0.25"/>
  <sheetData>
    <row r="1" spans="1:1" x14ac:dyDescent="0.25">
      <c r="A1" s="17" t="s">
        <v>12</v>
      </c>
    </row>
    <row r="2" spans="1:1" x14ac:dyDescent="0.25">
      <c r="A2" s="17" t="s">
        <v>17</v>
      </c>
    </row>
    <row r="3" spans="1:1" x14ac:dyDescent="0.25">
      <c r="A3" s="17" t="s">
        <v>16</v>
      </c>
    </row>
    <row r="4" spans="1:1" x14ac:dyDescent="0.25">
      <c r="A4" s="17" t="s">
        <v>14</v>
      </c>
    </row>
    <row r="5" spans="1:1" x14ac:dyDescent="0.25">
      <c r="A5" s="17" t="s">
        <v>20</v>
      </c>
    </row>
    <row r="6" spans="1:1" x14ac:dyDescent="0.25">
      <c r="A6" s="17" t="s">
        <v>21</v>
      </c>
    </row>
    <row r="7" spans="1:1" x14ac:dyDescent="0.25">
      <c r="A7" s="17" t="s">
        <v>19</v>
      </c>
    </row>
    <row r="8" spans="1:1" x14ac:dyDescent="0.25">
      <c r="A8" s="17" t="s">
        <v>18</v>
      </c>
    </row>
    <row r="9" spans="1:1" x14ac:dyDescent="0.25">
      <c r="A9" s="17" t="s">
        <v>22</v>
      </c>
    </row>
    <row r="10" spans="1:1" x14ac:dyDescent="0.25">
      <c r="A10" s="17" t="s">
        <v>15</v>
      </c>
    </row>
    <row r="11" spans="1:1" x14ac:dyDescent="0.25">
      <c r="A11" s="17" t="s">
        <v>23</v>
      </c>
    </row>
    <row r="12" spans="1:1" x14ac:dyDescent="0.25">
      <c r="A12" s="17" t="s">
        <v>24</v>
      </c>
    </row>
    <row r="13" spans="1:1" x14ac:dyDescent="0.25">
      <c r="A13" s="19" t="s">
        <v>36</v>
      </c>
    </row>
    <row r="14" spans="1:1" x14ac:dyDescent="0.25">
      <c r="A14" s="17" t="s">
        <v>25</v>
      </c>
    </row>
    <row r="15" spans="1:1" x14ac:dyDescent="0.25">
      <c r="A15" s="17" t="s">
        <v>26</v>
      </c>
    </row>
    <row r="16" spans="1:1" x14ac:dyDescent="0.25">
      <c r="A16" s="17" t="s">
        <v>27</v>
      </c>
    </row>
    <row r="17" spans="1:1" x14ac:dyDescent="0.25">
      <c r="A17" s="17" t="s">
        <v>13</v>
      </c>
    </row>
    <row r="18" spans="1:1" x14ac:dyDescent="0.25">
      <c r="A18" s="17" t="s">
        <v>29</v>
      </c>
    </row>
    <row r="19" spans="1:1" x14ac:dyDescent="0.25">
      <c r="A19" s="17" t="s">
        <v>28</v>
      </c>
    </row>
    <row r="20" spans="1:1" x14ac:dyDescent="0.25">
      <c r="A20" s="17" t="s">
        <v>30</v>
      </c>
    </row>
    <row r="21" spans="1:1" x14ac:dyDescent="0.25">
      <c r="A21" s="19"/>
    </row>
    <row r="22" spans="1:1" x14ac:dyDescent="0.25">
      <c r="A22" s="19"/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A3" sqref="A3:G3"/>
    </sheetView>
  </sheetViews>
  <sheetFormatPr baseColWidth="10" defaultRowHeight="15" x14ac:dyDescent="0.25"/>
  <cols>
    <col min="1" max="1" width="5.85546875" customWidth="1"/>
    <col min="2" max="2" width="20.7109375" customWidth="1"/>
    <col min="3" max="4" width="7.28515625" customWidth="1"/>
    <col min="5" max="5" width="8.28515625" customWidth="1"/>
    <col min="6" max="9" width="7.28515625" customWidth="1"/>
    <col min="10" max="10" width="8.28515625" customWidth="1"/>
    <col min="11" max="12" width="7.28515625" customWidth="1"/>
    <col min="13" max="13" width="6.5703125" customWidth="1"/>
    <col min="14" max="14" width="7.85546875" customWidth="1"/>
  </cols>
  <sheetData>
    <row r="1" spans="1:14" x14ac:dyDescent="0.25">
      <c r="A1" s="27" t="s">
        <v>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25">
      <c r="A2" s="27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5">
      <c r="A3" s="27" t="s">
        <v>10</v>
      </c>
      <c r="B3" s="27"/>
      <c r="C3" s="27"/>
      <c r="D3" s="27"/>
      <c r="E3" s="27"/>
      <c r="F3" s="27"/>
      <c r="G3" s="27"/>
      <c r="H3" s="27" t="s">
        <v>11</v>
      </c>
      <c r="I3" s="27"/>
      <c r="J3" s="27"/>
      <c r="K3" s="27"/>
      <c r="L3" s="27"/>
      <c r="M3" s="4"/>
      <c r="N3" s="4"/>
    </row>
    <row r="4" spans="1:14" ht="17.25" x14ac:dyDescent="0.25">
      <c r="A4" s="26" t="s">
        <v>0</v>
      </c>
      <c r="B4" s="26" t="s">
        <v>1</v>
      </c>
      <c r="C4" s="5" t="s">
        <v>2</v>
      </c>
      <c r="D4" s="6" t="s">
        <v>3</v>
      </c>
      <c r="E4" s="7" t="s">
        <v>4</v>
      </c>
      <c r="F4" s="26" t="s">
        <v>5</v>
      </c>
      <c r="G4" s="9" t="s">
        <v>6</v>
      </c>
      <c r="H4" s="10" t="s">
        <v>2</v>
      </c>
      <c r="I4" s="6" t="s">
        <v>3</v>
      </c>
      <c r="J4" s="7" t="s">
        <v>4</v>
      </c>
      <c r="K4" s="26" t="s">
        <v>5</v>
      </c>
      <c r="L4" s="26" t="s">
        <v>6</v>
      </c>
      <c r="M4" s="11" t="s">
        <v>8</v>
      </c>
      <c r="N4" s="11" t="s">
        <v>9</v>
      </c>
    </row>
    <row r="5" spans="1:14" x14ac:dyDescent="0.25">
      <c r="A5" s="26">
        <v>1</v>
      </c>
      <c r="B5" s="14" t="str">
        <f>'18'!K9</f>
        <v>GUAYAS</v>
      </c>
      <c r="C5" s="24">
        <f>'18'!L9</f>
        <v>4</v>
      </c>
      <c r="D5" s="24">
        <f>'18'!M9</f>
        <v>2</v>
      </c>
      <c r="E5" s="24">
        <f>'18'!N9</f>
        <v>7</v>
      </c>
      <c r="F5" s="24">
        <f>'18'!O9</f>
        <v>2</v>
      </c>
      <c r="G5" s="25">
        <f>'18'!P9</f>
        <v>1</v>
      </c>
      <c r="H5" s="12">
        <f>IF(C5&lt;&gt;"",C5*PTOS!$B$1,"")</f>
        <v>100</v>
      </c>
      <c r="I5" s="13">
        <f>IF(D5&lt;&gt;"",D5*PTOS!$B$2,"")</f>
        <v>40</v>
      </c>
      <c r="J5" s="13">
        <f>IF(E5&lt;&gt;"",E5*PTOS!$B$3,"")</f>
        <v>119</v>
      </c>
      <c r="K5" s="13">
        <f>IF(F5&lt;&gt;"",F5*PTOS!$B$5,"")</f>
        <v>22</v>
      </c>
      <c r="L5" s="13">
        <f>IF(G5&lt;&gt;"",G5*PTOS!$B$7,"")</f>
        <v>3</v>
      </c>
      <c r="M5" s="13">
        <f t="shared" ref="M5:M24" si="0">SUM(H5:L5)</f>
        <v>284</v>
      </c>
      <c r="N5" s="13">
        <f t="shared" ref="N5:N24" si="1">_xlfn.RANK.EQ(M5,$M$5:$M$24,0)</f>
        <v>1</v>
      </c>
    </row>
    <row r="6" spans="1:14" x14ac:dyDescent="0.25">
      <c r="A6" s="26">
        <v>2</v>
      </c>
      <c r="B6" s="14" t="str">
        <f>'18'!K20</f>
        <v>SUCUMBIOS</v>
      </c>
      <c r="C6" s="24">
        <f>'18'!L20</f>
        <v>6</v>
      </c>
      <c r="D6" s="24">
        <f>'18'!M20</f>
        <v>1</v>
      </c>
      <c r="E6" s="24">
        <f>'18'!N20</f>
        <v>2</v>
      </c>
      <c r="F6" s="24">
        <f>'18'!O20</f>
        <v>6</v>
      </c>
      <c r="G6" s="25">
        <f>'18'!P20</f>
        <v>1</v>
      </c>
      <c r="H6" s="12">
        <f>IF(C6&lt;&gt;"",C6*PTOS!$B$1,"")</f>
        <v>150</v>
      </c>
      <c r="I6" s="13">
        <f>IF(D6&lt;&gt;"",D6*PTOS!$B$2,"")</f>
        <v>20</v>
      </c>
      <c r="J6" s="13">
        <f>IF(E6&lt;&gt;"",E6*PTOS!$B$3,"")</f>
        <v>34</v>
      </c>
      <c r="K6" s="13">
        <f>IF(F6&lt;&gt;"",F6*PTOS!$B$5,"")</f>
        <v>66</v>
      </c>
      <c r="L6" s="13">
        <f>IF(G6&lt;&gt;"",G6*PTOS!$B$7,"")</f>
        <v>3</v>
      </c>
      <c r="M6" s="13">
        <f t="shared" si="0"/>
        <v>273</v>
      </c>
      <c r="N6" s="13">
        <f t="shared" si="1"/>
        <v>2</v>
      </c>
    </row>
    <row r="7" spans="1:14" x14ac:dyDescent="0.25">
      <c r="A7" s="26">
        <v>3</v>
      </c>
      <c r="B7" s="14" t="str">
        <f>'18'!K18</f>
        <v>PICHINCHA</v>
      </c>
      <c r="C7" s="24">
        <f>'18'!L18</f>
        <v>3</v>
      </c>
      <c r="D7" s="24">
        <f>'18'!M18</f>
        <v>3</v>
      </c>
      <c r="E7" s="24">
        <f>'18'!N18</f>
        <v>2</v>
      </c>
      <c r="F7" s="24">
        <f>'18'!O18</f>
        <v>0</v>
      </c>
      <c r="G7" s="25">
        <f>'18'!P18</f>
        <v>1</v>
      </c>
      <c r="H7" s="12">
        <f>IF(C7&lt;&gt;"",C7*PTOS!$B$1,"")</f>
        <v>75</v>
      </c>
      <c r="I7" s="13">
        <f>IF(D7&lt;&gt;"",D7*PTOS!$B$2,"")</f>
        <v>60</v>
      </c>
      <c r="J7" s="13">
        <f>IF(E7&lt;&gt;"",E7*PTOS!$B$3,"")</f>
        <v>34</v>
      </c>
      <c r="K7" s="13">
        <f>IF(F7&lt;&gt;"",F7*PTOS!$B$5,"")</f>
        <v>0</v>
      </c>
      <c r="L7" s="13">
        <f>IF(G7&lt;&gt;"",G7*PTOS!$B$7,"")</f>
        <v>3</v>
      </c>
      <c r="M7" s="13">
        <f t="shared" si="0"/>
        <v>172</v>
      </c>
      <c r="N7" s="13">
        <f t="shared" si="1"/>
        <v>3</v>
      </c>
    </row>
    <row r="8" spans="1:14" x14ac:dyDescent="0.25">
      <c r="A8" s="26">
        <v>4</v>
      </c>
      <c r="B8" s="14" t="str">
        <f>'18'!K4</f>
        <v>CAÑAR</v>
      </c>
      <c r="C8" s="24">
        <f>'18'!L4</f>
        <v>0</v>
      </c>
      <c r="D8" s="24">
        <f>'18'!M4</f>
        <v>0</v>
      </c>
      <c r="E8" s="24">
        <f>'18'!N4</f>
        <v>5</v>
      </c>
      <c r="F8" s="24">
        <f>'18'!O4</f>
        <v>7</v>
      </c>
      <c r="G8" s="25">
        <f>'18'!P4</f>
        <v>3</v>
      </c>
      <c r="H8" s="12">
        <f>IF(C8&lt;&gt;"",C8*PTOS!$B$1,"")</f>
        <v>0</v>
      </c>
      <c r="I8" s="13">
        <f>IF(D8&lt;&gt;"",D8*PTOS!$B$2,"")</f>
        <v>0</v>
      </c>
      <c r="J8" s="13">
        <f>IF(E8&lt;&gt;"",E8*PTOS!$B$3,"")</f>
        <v>85</v>
      </c>
      <c r="K8" s="13">
        <f>IF(F8&lt;&gt;"",F8*PTOS!$B$5,"")</f>
        <v>77</v>
      </c>
      <c r="L8" s="13">
        <f>IF(G8&lt;&gt;"",G8*PTOS!$B$7,"")</f>
        <v>9</v>
      </c>
      <c r="M8" s="13">
        <f t="shared" si="0"/>
        <v>171</v>
      </c>
      <c r="N8" s="13">
        <f t="shared" si="1"/>
        <v>4</v>
      </c>
    </row>
    <row r="9" spans="1:14" x14ac:dyDescent="0.25">
      <c r="A9" s="26">
        <v>5</v>
      </c>
      <c r="B9" s="14" t="str">
        <f>'18'!K11</f>
        <v>LOS RIOS</v>
      </c>
      <c r="C9" s="24">
        <f>'18'!L11</f>
        <v>1</v>
      </c>
      <c r="D9" s="24">
        <f>'18'!M11</f>
        <v>2</v>
      </c>
      <c r="E9" s="24">
        <f>'18'!N11</f>
        <v>2</v>
      </c>
      <c r="F9" s="24">
        <f>'18'!O11</f>
        <v>3</v>
      </c>
      <c r="G9" s="25">
        <f>'18'!P11</f>
        <v>2</v>
      </c>
      <c r="H9" s="12">
        <f>IF(C9&lt;&gt;"",C9*PTOS!$B$1,"")</f>
        <v>25</v>
      </c>
      <c r="I9" s="13">
        <f>IF(D9&lt;&gt;"",D9*PTOS!$B$2,"")</f>
        <v>40</v>
      </c>
      <c r="J9" s="13">
        <f>IF(E9&lt;&gt;"",E9*PTOS!$B$3,"")</f>
        <v>34</v>
      </c>
      <c r="K9" s="13">
        <f>IF(F9&lt;&gt;"",F9*PTOS!$B$5,"")</f>
        <v>33</v>
      </c>
      <c r="L9" s="13">
        <f>IF(G9&lt;&gt;"",G9*PTOS!$B$7,"")</f>
        <v>6</v>
      </c>
      <c r="M9" s="13">
        <f t="shared" si="0"/>
        <v>138</v>
      </c>
      <c r="N9" s="13">
        <f t="shared" si="1"/>
        <v>5</v>
      </c>
    </row>
    <row r="10" spans="1:14" x14ac:dyDescent="0.25">
      <c r="A10" s="26">
        <v>6</v>
      </c>
      <c r="B10" s="14" t="str">
        <f>'18'!K10</f>
        <v>IMBABURA</v>
      </c>
      <c r="C10" s="24">
        <f>'18'!L10</f>
        <v>0</v>
      </c>
      <c r="D10" s="24">
        <f>'18'!M10</f>
        <v>1</v>
      </c>
      <c r="E10" s="24">
        <f>'18'!N10</f>
        <v>2</v>
      </c>
      <c r="F10" s="24">
        <f>'18'!O10</f>
        <v>6</v>
      </c>
      <c r="G10" s="25">
        <f>'18'!P10</f>
        <v>0</v>
      </c>
      <c r="H10" s="12">
        <f>IF(C10&lt;&gt;"",C10*PTOS!$B$1,"")</f>
        <v>0</v>
      </c>
      <c r="I10" s="13">
        <f>IF(D10&lt;&gt;"",D10*PTOS!$B$2,"")</f>
        <v>20</v>
      </c>
      <c r="J10" s="13">
        <f>IF(E10&lt;&gt;"",E10*PTOS!$B$3,"")</f>
        <v>34</v>
      </c>
      <c r="K10" s="13">
        <f>IF(F10&lt;&gt;"",F10*PTOS!$B$5,"")</f>
        <v>66</v>
      </c>
      <c r="L10" s="13">
        <f>IF(G10&lt;&gt;"",G10*PTOS!$B$7,"")</f>
        <v>0</v>
      </c>
      <c r="M10" s="13">
        <f t="shared" si="0"/>
        <v>120</v>
      </c>
      <c r="N10" s="13">
        <f t="shared" si="1"/>
        <v>6</v>
      </c>
    </row>
    <row r="11" spans="1:14" x14ac:dyDescent="0.25">
      <c r="A11" s="26">
        <v>7</v>
      </c>
      <c r="B11" s="14" t="str">
        <f>'18'!K19</f>
        <v>SANTO DOMINGO</v>
      </c>
      <c r="C11" s="24">
        <f>'18'!L19</f>
        <v>1</v>
      </c>
      <c r="D11" s="24">
        <f>'18'!M19</f>
        <v>0</v>
      </c>
      <c r="E11" s="24">
        <f>'18'!N19</f>
        <v>4</v>
      </c>
      <c r="F11" s="24">
        <f>'18'!O19</f>
        <v>2</v>
      </c>
      <c r="G11" s="25">
        <f>'18'!P19</f>
        <v>0</v>
      </c>
      <c r="H11" s="12">
        <f>IF(C11&lt;&gt;"",C11*PTOS!$B$1,"")</f>
        <v>25</v>
      </c>
      <c r="I11" s="13">
        <f>IF(D11&lt;&gt;"",D11*PTOS!$B$2,"")</f>
        <v>0</v>
      </c>
      <c r="J11" s="13">
        <f>IF(E11&lt;&gt;"",E11*PTOS!$B$3,"")</f>
        <v>68</v>
      </c>
      <c r="K11" s="13">
        <f>IF(F11&lt;&gt;"",F11*PTOS!$B$5,"")</f>
        <v>22</v>
      </c>
      <c r="L11" s="13">
        <f>IF(G11&lt;&gt;"",G11*PTOS!$B$7,"")</f>
        <v>0</v>
      </c>
      <c r="M11" s="13">
        <f t="shared" si="0"/>
        <v>115</v>
      </c>
      <c r="N11" s="13">
        <f t="shared" si="1"/>
        <v>7</v>
      </c>
    </row>
    <row r="12" spans="1:14" x14ac:dyDescent="0.25">
      <c r="A12" s="26">
        <v>8</v>
      </c>
      <c r="B12" s="14" t="str">
        <f>'18'!K8</f>
        <v>EL ORO</v>
      </c>
      <c r="C12" s="24">
        <f>'18'!L8</f>
        <v>1</v>
      </c>
      <c r="D12" s="24">
        <f>'18'!M8</f>
        <v>1</v>
      </c>
      <c r="E12" s="24">
        <f>'18'!N8</f>
        <v>3</v>
      </c>
      <c r="F12" s="24">
        <f>'18'!O8</f>
        <v>1</v>
      </c>
      <c r="G12" s="25">
        <f>'18'!P8</f>
        <v>2</v>
      </c>
      <c r="H12" s="12">
        <f>IF(C12&lt;&gt;"",C12*PTOS!$B$1,"")</f>
        <v>25</v>
      </c>
      <c r="I12" s="13">
        <f>IF(D12&lt;&gt;"",D12*PTOS!$B$2,"")</f>
        <v>20</v>
      </c>
      <c r="J12" s="13">
        <f>IF(E12&lt;&gt;"",E12*PTOS!$B$3,"")</f>
        <v>51</v>
      </c>
      <c r="K12" s="13">
        <f>IF(F12&lt;&gt;"",F12*PTOS!$B$5,"")</f>
        <v>11</v>
      </c>
      <c r="L12" s="13">
        <f>IF(G12&lt;&gt;"",G12*PTOS!$B$7,"")</f>
        <v>6</v>
      </c>
      <c r="M12" s="13">
        <f t="shared" si="0"/>
        <v>113</v>
      </c>
      <c r="N12" s="13">
        <f t="shared" si="1"/>
        <v>8</v>
      </c>
    </row>
    <row r="13" spans="1:14" x14ac:dyDescent="0.25">
      <c r="A13" s="26">
        <v>9</v>
      </c>
      <c r="B13" s="14" t="str">
        <f>'18'!K2</f>
        <v>AZUAY</v>
      </c>
      <c r="C13" s="24">
        <f>'18'!L2</f>
        <v>0</v>
      </c>
      <c r="D13" s="24">
        <f>'18'!M2</f>
        <v>1</v>
      </c>
      <c r="E13" s="24">
        <f>'18'!N2</f>
        <v>0</v>
      </c>
      <c r="F13" s="24">
        <f>'18'!O2</f>
        <v>4</v>
      </c>
      <c r="G13" s="25">
        <f>'18'!P2</f>
        <v>5</v>
      </c>
      <c r="H13" s="12">
        <f>IF(C13&lt;&gt;"",C13*PTOS!$B$1,"")</f>
        <v>0</v>
      </c>
      <c r="I13" s="13">
        <f>IF(D13&lt;&gt;"",D13*PTOS!$B$2,"")</f>
        <v>20</v>
      </c>
      <c r="J13" s="13">
        <f>IF(E13&lt;&gt;"",E13*PTOS!$B$3,"")</f>
        <v>0</v>
      </c>
      <c r="K13" s="13">
        <f>IF(F13&lt;&gt;"",F13*PTOS!$B$5,"")</f>
        <v>44</v>
      </c>
      <c r="L13" s="13">
        <f>IF(G13&lt;&gt;"",G13*PTOS!$B$7,"")</f>
        <v>15</v>
      </c>
      <c r="M13" s="13">
        <f t="shared" si="0"/>
        <v>79</v>
      </c>
      <c r="N13" s="13">
        <f t="shared" si="1"/>
        <v>9</v>
      </c>
    </row>
    <row r="14" spans="1:14" x14ac:dyDescent="0.25">
      <c r="A14" s="26">
        <v>10</v>
      </c>
      <c r="B14" s="14" t="str">
        <f>'18'!K14</f>
        <v>MORONA S</v>
      </c>
      <c r="C14" s="24">
        <f>'18'!L14</f>
        <v>0</v>
      </c>
      <c r="D14" s="24">
        <f>'18'!M14</f>
        <v>2</v>
      </c>
      <c r="E14" s="24">
        <f>'18'!N14</f>
        <v>1</v>
      </c>
      <c r="F14" s="24">
        <f>'18'!O14</f>
        <v>1</v>
      </c>
      <c r="G14" s="25">
        <f>'18'!P14</f>
        <v>2</v>
      </c>
      <c r="H14" s="12">
        <f>IF(C14&lt;&gt;"",C14*PTOS!$B$1,"")</f>
        <v>0</v>
      </c>
      <c r="I14" s="13">
        <f>IF(D14&lt;&gt;"",D14*PTOS!$B$2,"")</f>
        <v>40</v>
      </c>
      <c r="J14" s="13">
        <f>IF(E14&lt;&gt;"",E14*PTOS!$B$3,"")</f>
        <v>17</v>
      </c>
      <c r="K14" s="13">
        <f>IF(F14&lt;&gt;"",F14*PTOS!$B$5,"")</f>
        <v>11</v>
      </c>
      <c r="L14" s="13">
        <f>IF(G14&lt;&gt;"",G14*PTOS!$B$7,"")</f>
        <v>6</v>
      </c>
      <c r="M14" s="13">
        <f t="shared" si="0"/>
        <v>74</v>
      </c>
      <c r="N14" s="13">
        <f t="shared" si="1"/>
        <v>10</v>
      </c>
    </row>
    <row r="15" spans="1:14" x14ac:dyDescent="0.25">
      <c r="A15" s="26">
        <v>11</v>
      </c>
      <c r="B15" s="14" t="str">
        <f>'18'!K5</f>
        <v>CARCHI</v>
      </c>
      <c r="C15" s="24">
        <f>'18'!L5</f>
        <v>0</v>
      </c>
      <c r="D15" s="24">
        <f>'18'!M5</f>
        <v>1</v>
      </c>
      <c r="E15" s="24">
        <f>'18'!N5</f>
        <v>2</v>
      </c>
      <c r="F15" s="24">
        <f>'18'!O5</f>
        <v>1</v>
      </c>
      <c r="G15" s="25">
        <f>'18'!P5</f>
        <v>1</v>
      </c>
      <c r="H15" s="12">
        <f>IF(C15&lt;&gt;"",C15*PTOS!$B$1,"")</f>
        <v>0</v>
      </c>
      <c r="I15" s="13">
        <f>IF(D15&lt;&gt;"",D15*PTOS!$B$2,"")</f>
        <v>20</v>
      </c>
      <c r="J15" s="13">
        <f>IF(E15&lt;&gt;"",E15*PTOS!$B$3,"")</f>
        <v>34</v>
      </c>
      <c r="K15" s="13">
        <f>IF(F15&lt;&gt;"",F15*PTOS!$B$5,"")</f>
        <v>11</v>
      </c>
      <c r="L15" s="13">
        <f>IF(G15&lt;&gt;"",G15*PTOS!$B$7,"")</f>
        <v>3</v>
      </c>
      <c r="M15" s="13">
        <f t="shared" si="0"/>
        <v>68</v>
      </c>
      <c r="N15" s="13">
        <f t="shared" si="1"/>
        <v>11</v>
      </c>
    </row>
    <row r="16" spans="1:14" x14ac:dyDescent="0.25">
      <c r="A16" s="26">
        <v>12</v>
      </c>
      <c r="B16" s="14" t="str">
        <f>'18'!K15</f>
        <v>NAPO</v>
      </c>
      <c r="C16" s="24">
        <f>'18'!L15</f>
        <v>1</v>
      </c>
      <c r="D16" s="24">
        <f>'18'!M15</f>
        <v>1</v>
      </c>
      <c r="E16" s="24">
        <f>'18'!N15</f>
        <v>1</v>
      </c>
      <c r="F16" s="24">
        <f>'18'!O15</f>
        <v>0</v>
      </c>
      <c r="G16" s="25">
        <f>'18'!P15</f>
        <v>1</v>
      </c>
      <c r="H16" s="12">
        <f>IF(C16&lt;&gt;"",C16*PTOS!$B$1,"")</f>
        <v>25</v>
      </c>
      <c r="I16" s="13">
        <f>IF(D16&lt;&gt;"",D16*PTOS!$B$2,"")</f>
        <v>20</v>
      </c>
      <c r="J16" s="13">
        <f>IF(E16&lt;&gt;"",E16*PTOS!$B$3,"")</f>
        <v>17</v>
      </c>
      <c r="K16" s="13">
        <f>IF(F16&lt;&gt;"",F16*PTOS!$B$5,"")</f>
        <v>0</v>
      </c>
      <c r="L16" s="13">
        <f>IF(G16&lt;&gt;"",G16*PTOS!$B$7,"")</f>
        <v>3</v>
      </c>
      <c r="M16" s="13">
        <f t="shared" si="0"/>
        <v>65</v>
      </c>
      <c r="N16" s="13">
        <f t="shared" si="1"/>
        <v>12</v>
      </c>
    </row>
    <row r="17" spans="1:14" x14ac:dyDescent="0.25">
      <c r="A17" s="26">
        <v>13</v>
      </c>
      <c r="B17" s="14" t="str">
        <f>'18'!K7</f>
        <v>ESMERALDAS</v>
      </c>
      <c r="C17" s="24">
        <f>'18'!L7</f>
        <v>0</v>
      </c>
      <c r="D17" s="24">
        <f>'18'!M7</f>
        <v>1</v>
      </c>
      <c r="E17" s="24">
        <f>'18'!N7</f>
        <v>2</v>
      </c>
      <c r="F17" s="24">
        <f>'18'!O7</f>
        <v>0</v>
      </c>
      <c r="G17" s="25">
        <f>'18'!P7</f>
        <v>2</v>
      </c>
      <c r="H17" s="12">
        <f>IF(C17&lt;&gt;"",C17*PTOS!$B$1,"")</f>
        <v>0</v>
      </c>
      <c r="I17" s="13">
        <f>IF(D17&lt;&gt;"",D17*PTOS!$B$2,"")</f>
        <v>20</v>
      </c>
      <c r="J17" s="13">
        <f>IF(E17&lt;&gt;"",E17*PTOS!$B$3,"")</f>
        <v>34</v>
      </c>
      <c r="K17" s="13">
        <f>IF(F17&lt;&gt;"",F17*PTOS!$B$5,"")</f>
        <v>0</v>
      </c>
      <c r="L17" s="13">
        <f>IF(G17&lt;&gt;"",G17*PTOS!$B$7,"")</f>
        <v>6</v>
      </c>
      <c r="M17" s="13">
        <f t="shared" si="0"/>
        <v>60</v>
      </c>
      <c r="N17" s="13">
        <f t="shared" si="1"/>
        <v>13</v>
      </c>
    </row>
    <row r="18" spans="1:14" x14ac:dyDescent="0.25">
      <c r="A18" s="26">
        <v>14</v>
      </c>
      <c r="B18" s="14" t="str">
        <f>'18'!K21</f>
        <v>TUNGURAHUA</v>
      </c>
      <c r="C18" s="24">
        <f>'18'!L21</f>
        <v>1</v>
      </c>
      <c r="D18" s="24">
        <f>'18'!M21</f>
        <v>0</v>
      </c>
      <c r="E18" s="24">
        <f>'18'!N21</f>
        <v>0</v>
      </c>
      <c r="F18" s="24">
        <f>'18'!O21</f>
        <v>2</v>
      </c>
      <c r="G18" s="25">
        <f>'18'!P21</f>
        <v>2</v>
      </c>
      <c r="H18" s="12">
        <f>IF(C18&lt;&gt;"",C18*PTOS!$B$1,"")</f>
        <v>25</v>
      </c>
      <c r="I18" s="13">
        <f>IF(D18&lt;&gt;"",D18*PTOS!$B$2,"")</f>
        <v>0</v>
      </c>
      <c r="J18" s="13">
        <f>IF(E18&lt;&gt;"",E18*PTOS!$B$3,"")</f>
        <v>0</v>
      </c>
      <c r="K18" s="13">
        <f>IF(F18&lt;&gt;"",F18*PTOS!$B$5,"")</f>
        <v>22</v>
      </c>
      <c r="L18" s="13">
        <f>IF(G18&lt;&gt;"",G18*PTOS!$B$7,"")</f>
        <v>6</v>
      </c>
      <c r="M18" s="13">
        <f t="shared" si="0"/>
        <v>53</v>
      </c>
      <c r="N18" s="13">
        <f t="shared" si="1"/>
        <v>14</v>
      </c>
    </row>
    <row r="19" spans="1:14" x14ac:dyDescent="0.25">
      <c r="A19" s="26">
        <v>15</v>
      </c>
      <c r="B19" s="14" t="str">
        <f>'18'!K13</f>
        <v>MANABI</v>
      </c>
      <c r="C19" s="24">
        <f>'18'!L13</f>
        <v>0</v>
      </c>
      <c r="D19" s="24">
        <f>'18'!M13</f>
        <v>1</v>
      </c>
      <c r="E19" s="24">
        <f>'18'!N13</f>
        <v>1</v>
      </c>
      <c r="F19" s="24">
        <f>'18'!O13</f>
        <v>0</v>
      </c>
      <c r="G19" s="25">
        <f>'18'!P13</f>
        <v>1</v>
      </c>
      <c r="H19" s="12">
        <f>IF(C19&lt;&gt;"",C19*PTOS!$B$1,"")</f>
        <v>0</v>
      </c>
      <c r="I19" s="13">
        <f>IF(D19&lt;&gt;"",D19*PTOS!$B$2,"")</f>
        <v>20</v>
      </c>
      <c r="J19" s="13">
        <f>IF(E19&lt;&gt;"",E19*PTOS!$B$3,"")</f>
        <v>17</v>
      </c>
      <c r="K19" s="13">
        <f>IF(F19&lt;&gt;"",F19*PTOS!$B$5,"")</f>
        <v>0</v>
      </c>
      <c r="L19" s="13">
        <f>IF(G19&lt;&gt;"",G19*PTOS!$B$7,"")</f>
        <v>3</v>
      </c>
      <c r="M19" s="13">
        <f t="shared" si="0"/>
        <v>40</v>
      </c>
      <c r="N19" s="13">
        <f t="shared" si="1"/>
        <v>15</v>
      </c>
    </row>
    <row r="20" spans="1:14" x14ac:dyDescent="0.25">
      <c r="A20" s="26">
        <v>16</v>
      </c>
      <c r="B20" s="14" t="str">
        <f>'18'!K3</f>
        <v>BOLIVAR</v>
      </c>
      <c r="C20" s="24">
        <f>'18'!L3</f>
        <v>0</v>
      </c>
      <c r="D20" s="24">
        <f>'18'!M3</f>
        <v>0</v>
      </c>
      <c r="E20" s="24">
        <f>'18'!N3</f>
        <v>1</v>
      </c>
      <c r="F20" s="24">
        <f>'18'!O3</f>
        <v>1</v>
      </c>
      <c r="G20" s="25">
        <f>'18'!P3</f>
        <v>2</v>
      </c>
      <c r="H20" s="12">
        <f>IF(C20&lt;&gt;"",C20*PTOS!$B$1,"")</f>
        <v>0</v>
      </c>
      <c r="I20" s="13">
        <f>IF(D20&lt;&gt;"",D20*PTOS!$B$2,"")</f>
        <v>0</v>
      </c>
      <c r="J20" s="13">
        <f>IF(E20&lt;&gt;"",E20*PTOS!$B$3,"")</f>
        <v>17</v>
      </c>
      <c r="K20" s="13">
        <f>IF(F20&lt;&gt;"",F20*PTOS!$B$5,"")</f>
        <v>11</v>
      </c>
      <c r="L20" s="13">
        <f>IF(G20&lt;&gt;"",G20*PTOS!$B$7,"")</f>
        <v>6</v>
      </c>
      <c r="M20" s="13">
        <f t="shared" si="0"/>
        <v>34</v>
      </c>
      <c r="N20" s="13">
        <f t="shared" si="1"/>
        <v>16</v>
      </c>
    </row>
    <row r="21" spans="1:14" x14ac:dyDescent="0.25">
      <c r="A21" s="26">
        <v>17</v>
      </c>
      <c r="B21" s="14" t="str">
        <f>'18'!K17</f>
        <v>PASTAZA</v>
      </c>
      <c r="C21" s="24">
        <f>'18'!L17</f>
        <v>0</v>
      </c>
      <c r="D21" s="24">
        <f>'18'!M17</f>
        <v>1</v>
      </c>
      <c r="E21" s="24">
        <f>'18'!N17</f>
        <v>0</v>
      </c>
      <c r="F21" s="24">
        <f>'18'!O17</f>
        <v>0</v>
      </c>
      <c r="G21" s="25">
        <f>'18'!P17</f>
        <v>1</v>
      </c>
      <c r="H21" s="12">
        <f>IF(C21&lt;&gt;"",C21*PTOS!$B$1,"")</f>
        <v>0</v>
      </c>
      <c r="I21" s="13">
        <f>IF(D21&lt;&gt;"",D21*PTOS!$B$2,"")</f>
        <v>20</v>
      </c>
      <c r="J21" s="13">
        <f>IF(E21&lt;&gt;"",E21*PTOS!$B$3,"")</f>
        <v>0</v>
      </c>
      <c r="K21" s="13">
        <f>IF(F21&lt;&gt;"",F21*PTOS!$B$5,"")</f>
        <v>0</v>
      </c>
      <c r="L21" s="13">
        <f>IF(G21&lt;&gt;"",G21*PTOS!$B$7,"")</f>
        <v>3</v>
      </c>
      <c r="M21" s="13">
        <f t="shared" si="0"/>
        <v>23</v>
      </c>
      <c r="N21" s="13">
        <f t="shared" si="1"/>
        <v>17</v>
      </c>
    </row>
    <row r="22" spans="1:14" x14ac:dyDescent="0.25">
      <c r="A22" s="26">
        <v>18</v>
      </c>
      <c r="B22" s="14" t="str">
        <f>'18'!K12</f>
        <v>LOJA</v>
      </c>
      <c r="C22" s="24">
        <f>'18'!L12</f>
        <v>0</v>
      </c>
      <c r="D22" s="24">
        <f>'18'!M12</f>
        <v>0</v>
      </c>
      <c r="E22" s="24">
        <f>'18'!N12</f>
        <v>1</v>
      </c>
      <c r="F22" s="24">
        <f>'18'!O12</f>
        <v>0</v>
      </c>
      <c r="G22" s="25">
        <f>'18'!P12</f>
        <v>0</v>
      </c>
      <c r="H22" s="12">
        <f>IF(C22&lt;&gt;"",C22*PTOS!$B$1,"")</f>
        <v>0</v>
      </c>
      <c r="I22" s="13">
        <f>IF(D22&lt;&gt;"",D22*PTOS!$B$2,"")</f>
        <v>0</v>
      </c>
      <c r="J22" s="13">
        <f>IF(E22&lt;&gt;"",E22*PTOS!$B$3,"")</f>
        <v>17</v>
      </c>
      <c r="K22" s="13">
        <f>IF(F22&lt;&gt;"",F22*PTOS!$B$5,"")</f>
        <v>0</v>
      </c>
      <c r="L22" s="13">
        <f>IF(G22&lt;&gt;"",G22*PTOS!$B$7,"")</f>
        <v>0</v>
      </c>
      <c r="M22" s="13">
        <f t="shared" si="0"/>
        <v>17</v>
      </c>
      <c r="N22" s="13">
        <f t="shared" si="1"/>
        <v>18</v>
      </c>
    </row>
    <row r="23" spans="1:14" x14ac:dyDescent="0.25">
      <c r="A23" s="26">
        <v>19</v>
      </c>
      <c r="B23" s="14" t="str">
        <f>'18'!K16</f>
        <v>ORELLANA</v>
      </c>
      <c r="C23" s="24">
        <f>'18'!L16</f>
        <v>0</v>
      </c>
      <c r="D23" s="24">
        <f>'18'!M16</f>
        <v>0</v>
      </c>
      <c r="E23" s="24">
        <f>'18'!N16</f>
        <v>0</v>
      </c>
      <c r="F23" s="24">
        <f>'18'!O16</f>
        <v>0</v>
      </c>
      <c r="G23" s="25">
        <f>'18'!P16</f>
        <v>1</v>
      </c>
      <c r="H23" s="12">
        <f>IF(C23&lt;&gt;"",C23*PTOS!$B$1,"")</f>
        <v>0</v>
      </c>
      <c r="I23" s="13">
        <f>IF(D23&lt;&gt;"",D23*PTOS!$B$2,"")</f>
        <v>0</v>
      </c>
      <c r="J23" s="13">
        <f>IF(E23&lt;&gt;"",E23*PTOS!$B$3,"")</f>
        <v>0</v>
      </c>
      <c r="K23" s="13">
        <f>IF(F23&lt;&gt;"",F23*PTOS!$B$5,"")</f>
        <v>0</v>
      </c>
      <c r="L23" s="13">
        <f>IF(G23&lt;&gt;"",G23*PTOS!$B$7,"")</f>
        <v>3</v>
      </c>
      <c r="M23" s="13">
        <f t="shared" si="0"/>
        <v>3</v>
      </c>
      <c r="N23" s="13">
        <f t="shared" si="1"/>
        <v>19</v>
      </c>
    </row>
    <row r="24" spans="1:14" x14ac:dyDescent="0.25">
      <c r="A24" s="26">
        <v>20</v>
      </c>
      <c r="B24" s="14" t="str">
        <f>'18'!K6</f>
        <v>CHIMBORAZO</v>
      </c>
      <c r="C24" s="24">
        <f>'18'!L6</f>
        <v>0</v>
      </c>
      <c r="D24" s="24">
        <f>'18'!M6</f>
        <v>0</v>
      </c>
      <c r="E24" s="24">
        <f>'18'!N6</f>
        <v>0</v>
      </c>
      <c r="F24" s="24">
        <f>'18'!O6</f>
        <v>0</v>
      </c>
      <c r="G24" s="25">
        <f>'18'!P6</f>
        <v>0</v>
      </c>
      <c r="H24" s="12">
        <f>IF(C24&lt;&gt;"",C24*PTOS!$B$1,"")</f>
        <v>0</v>
      </c>
      <c r="I24" s="13">
        <f>IF(D24&lt;&gt;"",D24*PTOS!$B$2,"")</f>
        <v>0</v>
      </c>
      <c r="J24" s="13">
        <f>IF(E24&lt;&gt;"",E24*PTOS!$B$3,"")</f>
        <v>0</v>
      </c>
      <c r="K24" s="13">
        <f>IF(F24&lt;&gt;"",F24*PTOS!$B$5,"")</f>
        <v>0</v>
      </c>
      <c r="L24" s="13">
        <f>IF(G24&lt;&gt;"",G24*PTOS!$B$7,"")</f>
        <v>0</v>
      </c>
      <c r="M24" s="13">
        <f t="shared" si="0"/>
        <v>0</v>
      </c>
      <c r="N24" s="13">
        <f t="shared" si="1"/>
        <v>20</v>
      </c>
    </row>
  </sheetData>
  <sortState ref="B5:N24">
    <sortCondition ref="N5:N24"/>
  </sortState>
  <mergeCells count="4">
    <mergeCell ref="A1:N1"/>
    <mergeCell ref="A2:N2"/>
    <mergeCell ref="A3:G3"/>
    <mergeCell ref="H3:L3"/>
  </mergeCells>
  <conditionalFormatting sqref="N5:N24">
    <cfRule type="cellIs" dxfId="2" priority="1" operator="equal">
      <formula>3</formula>
    </cfRule>
    <cfRule type="cellIs" dxfId="1" priority="2" operator="equal">
      <formula>2</formula>
    </cfRule>
    <cfRule type="cellIs" dxfId="0" priority="3" operator="equal">
      <formula>1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SUB18</vt:lpstr>
      <vt:lpstr>18</vt:lpstr>
      <vt:lpstr>PTOS</vt:lpstr>
      <vt:lpstr>Prov</vt:lpstr>
      <vt:lpstr>SUB18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2017-09-11T18:34:03Z</cp:lastPrinted>
  <dcterms:created xsi:type="dcterms:W3CDTF">2017-09-08T01:07:38Z</dcterms:created>
  <dcterms:modified xsi:type="dcterms:W3CDTF">2017-09-11T18:34:25Z</dcterms:modified>
</cp:coreProperties>
</file>